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5521" yWindow="45" windowWidth="9720" windowHeight="3000" tabRatio="791" activeTab="1"/>
  </bookViews>
  <sheets>
    <sheet name="chlapci" sheetId="1" r:id="rId1"/>
    <sheet name="divky" sheetId="2" r:id="rId2"/>
    <sheet name="školy H" sheetId="3" r:id="rId3"/>
    <sheet name="tisk H" sheetId="4" r:id="rId4"/>
    <sheet name="tisk D" sheetId="5" r:id="rId5"/>
    <sheet name="školy D" sheetId="6" r:id="rId6"/>
    <sheet name="Graf1" sheetId="7" r:id="rId7"/>
    <sheet name=" 60m" sheetId="8" r:id="rId8"/>
    <sheet name="dálka" sheetId="9" r:id="rId9"/>
    <sheet name="výška" sheetId="10" r:id="rId10"/>
    <sheet name="koule" sheetId="11" r:id="rId11"/>
    <sheet name="míček " sheetId="12" r:id="rId12"/>
    <sheet name="vytr." sheetId="13" r:id="rId13"/>
  </sheets>
  <externalReferences>
    <externalReference r:id="rId16"/>
    <externalReference r:id="rId17"/>
  </externalReferences>
  <definedNames>
    <definedName name="A">#REF!</definedName>
    <definedName name="_xlnm.Print_Area" localSheetId="7">' 60m'!$A$1:$P$137</definedName>
    <definedName name="poř.">#REF!</definedName>
    <definedName name="sec" localSheetId="1">'divky'!$AF$2:$AF$95</definedName>
    <definedName name="sec" localSheetId="0">'chlapci'!$AF$2:$AF$100</definedName>
    <definedName name="sec">#REF!</definedName>
    <definedName name="tisic" localSheetId="1">'divky'!$N$2:$N$95</definedName>
    <definedName name="tisic" localSheetId="0">'chlapci'!$N$2:$N$100</definedName>
    <definedName name="tisic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<sst xmlns="http://schemas.openxmlformats.org/spreadsheetml/2006/main" count="804" uniqueCount="262">
  <si>
    <t>St.č.</t>
  </si>
  <si>
    <t>škola</t>
  </si>
  <si>
    <t>60m</t>
  </si>
  <si>
    <t>B</t>
  </si>
  <si>
    <t>dálka</t>
  </si>
  <si>
    <t>výška</t>
  </si>
  <si>
    <t>koule</t>
  </si>
  <si>
    <t>míček</t>
  </si>
  <si>
    <t>1.</t>
  </si>
  <si>
    <t>2.</t>
  </si>
  <si>
    <t>3.</t>
  </si>
  <si>
    <t>4.</t>
  </si>
  <si>
    <t>5.</t>
  </si>
  <si>
    <t>Celkem</t>
  </si>
  <si>
    <t xml:space="preserve">Jméno a příjmení </t>
  </si>
  <si>
    <t>Školy</t>
  </si>
  <si>
    <t>Body</t>
  </si>
  <si>
    <t>3:39,40</t>
  </si>
  <si>
    <t>2:56,40</t>
  </si>
  <si>
    <t xml:space="preserve">       1000m</t>
  </si>
  <si>
    <t xml:space="preserve">         800m</t>
  </si>
  <si>
    <t>Příjmení a jméno</t>
  </si>
  <si>
    <t>Škola</t>
  </si>
  <si>
    <t>1000m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</si>
  <si>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</si>
  <si>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</si>
  <si>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</si>
  <si>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</si>
  <si>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</si>
  <si>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</si>
  <si>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</si>
  <si>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</si>
  <si>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</si>
  <si>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</si>
  <si>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</si>
  <si>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</si>
  <si>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</si>
  <si>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</si>
  <si>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</si>
  <si>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</si>
  <si>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</si>
  <si>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</si>
  <si>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</si>
  <si>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</si>
  <si>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</si>
  <si>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</si>
  <si>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</si>
  <si>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</si>
  <si>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</si>
  <si>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</si>
  <si>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</si>
  <si>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</si>
  <si>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</si>
  <si>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</si>
  <si>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</si>
  <si>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</si>
  <si>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</si>
  <si>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</si>
  <si>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</si>
  <si>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</si>
  <si>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</si>
  <si>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</si>
  <si>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</si>
  <si>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</si>
  <si>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</si>
  <si>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</si>
  <si>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</si>
  <si>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</si>
  <si>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</si>
  <si>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</si>
  <si>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</si>
  <si>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</si>
  <si>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</si>
  <si>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</si>
  <si>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Poř.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</si>
  <si>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</si>
  <si>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</si>
  <si>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</si>
  <si>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</si>
  <si>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</si>
  <si>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</si>
  <si>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</si>
  <si>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</si>
  <si>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</si>
  <si>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</si>
  <si>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</si>
  <si>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</si>
  <si>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</si>
  <si>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</si>
  <si>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</si>
  <si>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</si>
  <si>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</si>
  <si>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</si>
  <si>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</si>
  <si>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</si>
  <si>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</si>
  <si>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</si>
  <si>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</si>
  <si>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</si>
  <si>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</si>
  <si>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</si>
  <si>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</si>
  <si>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</si>
  <si>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</si>
  <si>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</si>
  <si>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</si>
  <si>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</si>
  <si>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</si>
  <si>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</si>
  <si>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</si>
  <si>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</si>
  <si>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</si>
  <si>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</si>
  <si>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</si>
  <si>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</si>
  <si>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 xml:space="preserve">Český atletický svaz - AŠSK </t>
  </si>
  <si>
    <t>Platný</t>
  </si>
  <si>
    <t xml:space="preserve">Místo : </t>
  </si>
  <si>
    <t>Datum :</t>
  </si>
  <si>
    <t>rekord</t>
  </si>
  <si>
    <t xml:space="preserve"> Pořadatel : </t>
  </si>
  <si>
    <t>60 m</t>
  </si>
  <si>
    <t xml:space="preserve">Kategorie : </t>
  </si>
  <si>
    <t>Start.číslo</t>
  </si>
  <si>
    <t>Rok nar.</t>
  </si>
  <si>
    <t>oddílová příslušnost</t>
  </si>
  <si>
    <t>Dráha</t>
  </si>
  <si>
    <t>Čas</t>
  </si>
  <si>
    <t>Pořadí</t>
  </si>
  <si>
    <t>Celkové umístění</t>
  </si>
  <si>
    <t>1.běh</t>
  </si>
  <si>
    <t>2.běh</t>
  </si>
  <si>
    <t>3.běh</t>
  </si>
  <si>
    <t>4.běh</t>
  </si>
  <si>
    <t>Poznámky</t>
  </si>
  <si>
    <t>(vítr,stav dráhy, atd.)</t>
  </si>
  <si>
    <t>Vyloučení : (kdo, proč)</t>
  </si>
  <si>
    <t>Zapisovatel</t>
  </si>
  <si>
    <t>Startér</t>
  </si>
  <si>
    <t>Rozhodčí</t>
  </si>
  <si>
    <t>Vrchník</t>
  </si>
  <si>
    <t>Hlavní rozhodčí</t>
  </si>
  <si>
    <t>Místo : Klatovy</t>
  </si>
  <si>
    <t>Název závodů :  atletický čtyřboj</t>
  </si>
  <si>
    <t>Start.č.</t>
  </si>
  <si>
    <t>Český atletický svaz - AŠSK</t>
  </si>
  <si>
    <t xml:space="preserve">Název závodů : </t>
  </si>
  <si>
    <t>Disciplína</t>
  </si>
  <si>
    <t>skok daleký</t>
  </si>
  <si>
    <t>Kategorie :</t>
  </si>
  <si>
    <t>Číslo znač.</t>
  </si>
  <si>
    <t>Číslo kontr.</t>
  </si>
  <si>
    <t>1. pokus</t>
  </si>
  <si>
    <t>2. pokus</t>
  </si>
  <si>
    <t>3. pokus</t>
  </si>
  <si>
    <t>4. pokus</t>
  </si>
  <si>
    <t>5. pokus</t>
  </si>
  <si>
    <t>6. pokus</t>
  </si>
  <si>
    <t>Výkon</t>
  </si>
  <si>
    <t>Umíst.</t>
  </si>
  <si>
    <t>Název závodů : Atletický čtyřboj</t>
  </si>
  <si>
    <t>skok vysoký</t>
  </si>
  <si>
    <t>Postupné výšky</t>
  </si>
  <si>
    <t>škola - oddíl</t>
  </si>
  <si>
    <t xml:space="preserve">1. ……..         </t>
  </si>
  <si>
    <t xml:space="preserve">2. ……..         </t>
  </si>
  <si>
    <t xml:space="preserve">3. ……..         </t>
  </si>
  <si>
    <t xml:space="preserve">4. ……..         </t>
  </si>
  <si>
    <t xml:space="preserve">5. ……..         </t>
  </si>
  <si>
    <t xml:space="preserve">6. ……..         </t>
  </si>
  <si>
    <t xml:space="preserve">7. ……..         </t>
  </si>
  <si>
    <t xml:space="preserve">8. ……..         </t>
  </si>
  <si>
    <t xml:space="preserve">9. ……..         </t>
  </si>
  <si>
    <t xml:space="preserve">10. ……..         </t>
  </si>
  <si>
    <t>Název závodů : atletický čtyřboj</t>
  </si>
  <si>
    <t>Start.č</t>
  </si>
  <si>
    <t>hod míčkem</t>
  </si>
  <si>
    <t>5.běh</t>
  </si>
  <si>
    <t>6.běh</t>
  </si>
  <si>
    <t xml:space="preserve">vrh koulí </t>
  </si>
  <si>
    <t>Místo : Tachov</t>
  </si>
  <si>
    <t>Tachov</t>
  </si>
  <si>
    <t>Kategorie : dívky</t>
  </si>
  <si>
    <t>chlapci</t>
  </si>
  <si>
    <t>Kategorie :chlapci</t>
  </si>
  <si>
    <t>Kategorie :dívky</t>
  </si>
  <si>
    <t>7.běh</t>
  </si>
  <si>
    <t>Kategorie : chlapci</t>
  </si>
  <si>
    <t>Místo : tachov</t>
  </si>
  <si>
    <t>8. běh</t>
  </si>
  <si>
    <t>8.běh</t>
  </si>
  <si>
    <t>9.běh</t>
  </si>
  <si>
    <t xml:space="preserve">Kategorie : chlapci </t>
  </si>
  <si>
    <t>1 000 m</t>
  </si>
  <si>
    <t>800 m</t>
  </si>
  <si>
    <t>Kategorie: chlapci</t>
  </si>
  <si>
    <t>Kategorie: DÍVKY</t>
  </si>
  <si>
    <t>Kategorie: CHLAPCI</t>
  </si>
  <si>
    <t xml:space="preserve"> </t>
  </si>
  <si>
    <t>Kralovice</t>
  </si>
  <si>
    <t xml:space="preserve">  </t>
  </si>
  <si>
    <t>BLOVICE</t>
  </si>
  <si>
    <t>KRŇOUL</t>
  </si>
  <si>
    <t>Tachov Zárečná</t>
  </si>
  <si>
    <t>Ondřej Buben</t>
  </si>
  <si>
    <t>Václav Habart</t>
  </si>
  <si>
    <t>Tobiáš Roháč</t>
  </si>
  <si>
    <t>Jakub Papež</t>
  </si>
  <si>
    <t>Přeštice</t>
  </si>
  <si>
    <t>Miroslav Polívka</t>
  </si>
  <si>
    <t>Michal Pergler</t>
  </si>
  <si>
    <t>Aleš Trachta</t>
  </si>
  <si>
    <t>Jan Roháč</t>
  </si>
  <si>
    <t>Štěpán Švelch</t>
  </si>
  <si>
    <t>Sušice TGM</t>
  </si>
  <si>
    <t>Pavel Kaltenbrunner</t>
  </si>
  <si>
    <t>Šimon Stolička</t>
  </si>
  <si>
    <t>Matyáš Drábek</t>
  </si>
  <si>
    <t>Václav Tykal</t>
  </si>
  <si>
    <t>Jiří Roučka</t>
  </si>
  <si>
    <t>Planá</t>
  </si>
  <si>
    <t>Dominik Štrobl</t>
  </si>
  <si>
    <t>Dominik Pešta</t>
  </si>
  <si>
    <t>Jakub Pravda</t>
  </si>
  <si>
    <t>Jan Janů</t>
  </si>
  <si>
    <t>Domažlice Ko</t>
  </si>
  <si>
    <t>Vojtěch Švajner</t>
  </si>
  <si>
    <t>Vítězslav März</t>
  </si>
  <si>
    <t>Daniel Kitzberger</t>
  </si>
  <si>
    <t>Tadeáš Frček</t>
  </si>
  <si>
    <t>Andrea Veverková</t>
  </si>
  <si>
    <t>Veronika Staňková</t>
  </si>
  <si>
    <t>Adéla Veruňková</t>
  </si>
  <si>
    <t>Barbora Stušová</t>
  </si>
  <si>
    <t>Zuzana Hartmanová</t>
  </si>
  <si>
    <t>Galina Schreinerová</t>
  </si>
  <si>
    <t>Tereza Slačíková</t>
  </si>
  <si>
    <t>Lucie Budková</t>
  </si>
  <si>
    <t>Nathalie Mildnerová</t>
  </si>
  <si>
    <t>Sarah Kodadová</t>
  </si>
  <si>
    <t xml:space="preserve">Kristýna Bělohoubková </t>
  </si>
  <si>
    <t>Sušice Lerch</t>
  </si>
  <si>
    <t>Petra Pšenáková</t>
  </si>
  <si>
    <t>Veronika Simetová</t>
  </si>
  <si>
    <t>Kateřina Plisková</t>
  </si>
  <si>
    <t>Kateřina Kolísková</t>
  </si>
  <si>
    <t>Josefína Šíchová</t>
  </si>
  <si>
    <t>Veronika Routová</t>
  </si>
  <si>
    <t>Helena Voráčková</t>
  </si>
  <si>
    <t>Nela Krsová</t>
  </si>
  <si>
    <t>Michaela Chocová</t>
  </si>
  <si>
    <t>Kateřina Třísková</t>
  </si>
  <si>
    <t xml:space="preserve">Datum : </t>
  </si>
  <si>
    <t>Datum:</t>
  </si>
  <si>
    <t>Dominik Križan</t>
  </si>
  <si>
    <t>Barbora Němečková</t>
  </si>
  <si>
    <t>Karolína Kuchařová</t>
  </si>
  <si>
    <t>Jakub Omcirk</t>
  </si>
  <si>
    <t>Martin Kapolka</t>
  </si>
  <si>
    <t>Alice Purkarová</t>
  </si>
  <si>
    <t>Sabina Holečková</t>
  </si>
  <si>
    <t>dnf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</si>
</sst>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:ss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00\ 00"/>
    <numFmt numFmtId="170" formatCode="0.000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sz val="12"/>
      <name val="Times New Roman CE"/>
      <family val="1"/>
    </font>
    <font>
      <b/>
      <sz val="12"/>
      <name val="Times New Roman CE"/>
      <family val="1"/>
    </font>
    <font>
      <sz val="12"/>
      <color indexed="10"/>
      <name val="Arial CE"/>
      <family val="2"/>
    </font>
    <font>
      <b/>
      <sz val="12"/>
      <color indexed="12"/>
      <name val="Arial CE"/>
      <family val="2"/>
    </font>
    <font>
      <sz val="12"/>
      <color indexed="12"/>
      <name val="Arial CE"/>
      <family val="2"/>
    </font>
    <font>
      <b/>
      <sz val="10"/>
      <name val="Arial CE"/>
      <family val="2"/>
    </font>
    <font>
      <sz val="11"/>
      <color indexed="12"/>
      <name val="Arial CE"/>
      <family val="2"/>
    </font>
    <font>
      <sz val="10"/>
      <color indexed="12"/>
      <name val="Arial CE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ashDotDot">
        <color indexed="55"/>
      </right>
      <top style="medium"/>
      <bottom style="thin"/>
    </border>
    <border>
      <left style="dashDotDot">
        <color indexed="55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ck">
        <color indexed="10"/>
      </left>
      <right style="double">
        <color indexed="30"/>
      </right>
      <top style="thick">
        <color indexed="10"/>
      </top>
      <bottom style="medium">
        <color indexed="30"/>
      </bottom>
    </border>
    <border>
      <left style="double">
        <color indexed="30"/>
      </left>
      <right style="thick">
        <color indexed="10"/>
      </right>
      <top style="thick">
        <color indexed="10"/>
      </top>
      <bottom style="medium">
        <color indexed="30"/>
      </bottom>
    </border>
    <border>
      <left style="dashDotDot">
        <color indexed="55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dashDotDot">
        <color indexed="55"/>
      </right>
      <top style="thin"/>
      <bottom style="thin"/>
    </border>
    <border>
      <left style="dashDotDot">
        <color indexed="55"/>
      </left>
      <right style="thin"/>
      <top style="thin"/>
      <bottom style="thin"/>
    </border>
    <border>
      <left style="thick">
        <color indexed="10"/>
      </left>
      <right style="double">
        <color indexed="30"/>
      </right>
      <top style="medium">
        <color indexed="30"/>
      </top>
      <bottom style="medium">
        <color indexed="30"/>
      </bottom>
    </border>
    <border>
      <left style="double">
        <color indexed="30"/>
      </left>
      <right style="thick">
        <color indexed="10"/>
      </right>
      <top style="medium">
        <color indexed="30"/>
      </top>
      <bottom style="medium">
        <color indexed="30"/>
      </bottom>
    </border>
    <border>
      <left style="medium"/>
      <right style="thin"/>
      <top style="thin"/>
      <bottom style="double">
        <color indexed="10"/>
      </bottom>
    </border>
    <border>
      <left style="thin"/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thin"/>
      <right style="dashDotDot">
        <color indexed="55"/>
      </right>
      <top style="thin"/>
      <bottom style="double">
        <color indexed="10"/>
      </bottom>
    </border>
    <border>
      <left style="dashDotDot">
        <color indexed="55"/>
      </left>
      <right style="thin"/>
      <top style="thin"/>
      <bottom style="double">
        <color indexed="10"/>
      </bottom>
    </border>
    <border>
      <left style="thin"/>
      <right style="medium"/>
      <top style="thin"/>
      <bottom style="double">
        <color indexed="10"/>
      </bottom>
    </border>
    <border>
      <left style="thin"/>
      <right style="dashDotDot">
        <color indexed="55"/>
      </right>
      <top>
        <color indexed="63"/>
      </top>
      <bottom style="thin"/>
    </border>
    <border>
      <left style="dashDotDot">
        <color indexed="55"/>
      </left>
      <right style="thin"/>
      <top>
        <color indexed="63"/>
      </top>
      <bottom style="thin"/>
    </border>
    <border>
      <left style="thick">
        <color indexed="10"/>
      </left>
      <right style="double">
        <color indexed="30"/>
      </right>
      <top style="medium">
        <color indexed="30"/>
      </top>
      <bottom style="thick">
        <color indexed="10"/>
      </bottom>
    </border>
    <border>
      <left style="double">
        <color indexed="30"/>
      </left>
      <right style="thick">
        <color indexed="10"/>
      </right>
      <top style="medium">
        <color indexed="30"/>
      </top>
      <bottom style="thick">
        <color indexed="10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10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14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 horizontal="justify"/>
      <protection locked="0"/>
    </xf>
    <xf numFmtId="0" fontId="3" fillId="0" borderId="15" xfId="0" applyFont="1" applyFill="1" applyBorder="1" applyAlignment="1" applyProtection="1">
      <alignment horizontal="center"/>
      <protection/>
    </xf>
    <xf numFmtId="0" fontId="4" fillId="0" borderId="16" xfId="0" applyFont="1" applyFill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32" borderId="21" xfId="0" applyFont="1" applyFill="1" applyBorder="1" applyAlignment="1" applyProtection="1">
      <alignment horizontal="center"/>
      <protection locked="0"/>
    </xf>
    <xf numFmtId="0" fontId="4" fillId="32" borderId="11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left"/>
      <protection locked="0"/>
    </xf>
    <xf numFmtId="0" fontId="4" fillId="33" borderId="15" xfId="0" applyFont="1" applyFill="1" applyBorder="1" applyAlignment="1" applyProtection="1">
      <alignment horizontal="center"/>
      <protection/>
    </xf>
    <xf numFmtId="0" fontId="5" fillId="34" borderId="13" xfId="0" applyFont="1" applyFill="1" applyBorder="1" applyAlignment="1" applyProtection="1">
      <alignment horizontal="center"/>
      <protection/>
    </xf>
    <xf numFmtId="0" fontId="4" fillId="35" borderId="11" xfId="0" applyFont="1" applyFill="1" applyBorder="1" applyAlignment="1" applyProtection="1">
      <alignment/>
      <protection/>
    </xf>
    <xf numFmtId="0" fontId="3" fillId="3" borderId="0" xfId="0" applyFont="1" applyFill="1" applyAlignment="1" applyProtection="1">
      <alignment/>
      <protection locked="0"/>
    </xf>
    <xf numFmtId="0" fontId="6" fillId="4" borderId="22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2" fontId="7" fillId="0" borderId="24" xfId="0" applyNumberFormat="1" applyFont="1" applyBorder="1" applyAlignment="1" applyProtection="1">
      <alignment horizontal="right"/>
      <protection locked="0"/>
    </xf>
    <xf numFmtId="0" fontId="7" fillId="34" borderId="0" xfId="0" applyFont="1" applyFill="1" applyAlignment="1" applyProtection="1">
      <alignment/>
      <protection/>
    </xf>
    <xf numFmtId="1" fontId="7" fillId="0" borderId="14" xfId="0" applyNumberFormat="1" applyFont="1" applyBorder="1" applyAlignment="1" applyProtection="1">
      <alignment horizontal="right"/>
      <protection locked="0"/>
    </xf>
    <xf numFmtId="0" fontId="7" fillId="34" borderId="0" xfId="0" applyFont="1" applyFill="1" applyAlignment="1">
      <alignment horizontal="right"/>
    </xf>
    <xf numFmtId="1" fontId="7" fillId="34" borderId="14" xfId="0" applyNumberFormat="1" applyFont="1" applyFill="1" applyBorder="1" applyAlignment="1">
      <alignment horizontal="right"/>
    </xf>
    <xf numFmtId="2" fontId="7" fillId="0" borderId="14" xfId="0" applyNumberFormat="1" applyFont="1" applyBorder="1" applyAlignment="1" applyProtection="1">
      <alignment horizontal="right"/>
      <protection locked="0"/>
    </xf>
    <xf numFmtId="0" fontId="3" fillId="0" borderId="25" xfId="0" applyNumberFormat="1" applyFont="1" applyBorder="1" applyAlignment="1" applyProtection="1">
      <alignment horizontal="right"/>
      <protection locked="0"/>
    </xf>
    <xf numFmtId="0" fontId="4" fillId="36" borderId="26" xfId="0" applyNumberFormat="1" applyFont="1" applyFill="1" applyBorder="1" applyAlignment="1" applyProtection="1">
      <alignment horizontal="center"/>
      <protection/>
    </xf>
    <xf numFmtId="0" fontId="8" fillId="34" borderId="17" xfId="0" applyFont="1" applyFill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 locked="0"/>
    </xf>
    <xf numFmtId="0" fontId="3" fillId="0" borderId="29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25" xfId="0" applyNumberFormat="1" applyFont="1" applyBorder="1" applyAlignment="1">
      <alignment/>
    </xf>
    <xf numFmtId="0" fontId="3" fillId="36" borderId="30" xfId="0" applyNumberFormat="1" applyFont="1" applyFill="1" applyBorder="1" applyAlignment="1">
      <alignment/>
    </xf>
    <xf numFmtId="0" fontId="3" fillId="0" borderId="18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/>
    </xf>
    <xf numFmtId="2" fontId="7" fillId="0" borderId="31" xfId="0" applyNumberFormat="1" applyFont="1" applyBorder="1" applyAlignment="1" applyProtection="1">
      <alignment horizontal="right"/>
      <protection locked="0"/>
    </xf>
    <xf numFmtId="0" fontId="7" fillId="34" borderId="17" xfId="0" applyFont="1" applyFill="1" applyBorder="1" applyAlignment="1" applyProtection="1">
      <alignment/>
      <protection/>
    </xf>
    <xf numFmtId="1" fontId="7" fillId="0" borderId="17" xfId="0" applyNumberFormat="1" applyFont="1" applyBorder="1" applyAlignment="1" applyProtection="1">
      <alignment horizontal="right"/>
      <protection locked="0"/>
    </xf>
    <xf numFmtId="2" fontId="7" fillId="0" borderId="17" xfId="0" applyNumberFormat="1" applyFont="1" applyBorder="1" applyAlignment="1" applyProtection="1">
      <alignment horizontal="right"/>
      <protection locked="0"/>
    </xf>
    <xf numFmtId="0" fontId="3" fillId="0" borderId="32" xfId="0" applyNumberFormat="1" applyFont="1" applyBorder="1" applyAlignment="1" applyProtection="1">
      <alignment horizontal="right"/>
      <protection locked="0"/>
    </xf>
    <xf numFmtId="0" fontId="8" fillId="36" borderId="33" xfId="0" applyNumberFormat="1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/>
      <protection locked="0"/>
    </xf>
    <xf numFmtId="0" fontId="3" fillId="0" borderId="35" xfId="0" applyFont="1" applyBorder="1" applyAlignment="1" applyProtection="1">
      <alignment/>
      <protection locked="0"/>
    </xf>
    <xf numFmtId="0" fontId="4" fillId="36" borderId="33" xfId="0" applyNumberFormat="1" applyFont="1" applyFill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 locked="0"/>
    </xf>
    <xf numFmtId="0" fontId="3" fillId="0" borderId="37" xfId="0" applyFont="1" applyBorder="1" applyAlignment="1" applyProtection="1">
      <alignment/>
      <protection/>
    </xf>
    <xf numFmtId="2" fontId="7" fillId="0" borderId="38" xfId="0" applyNumberFormat="1" applyFont="1" applyBorder="1" applyAlignment="1" applyProtection="1">
      <alignment horizontal="right"/>
      <protection locked="0"/>
    </xf>
    <xf numFmtId="0" fontId="7" fillId="34" borderId="37" xfId="0" applyFont="1" applyFill="1" applyBorder="1" applyAlignment="1" applyProtection="1">
      <alignment/>
      <protection/>
    </xf>
    <xf numFmtId="1" fontId="7" fillId="0" borderId="37" xfId="0" applyNumberFormat="1" applyFont="1" applyBorder="1" applyAlignment="1" applyProtection="1">
      <alignment horizontal="right"/>
      <protection locked="0"/>
    </xf>
    <xf numFmtId="0" fontId="7" fillId="34" borderId="38" xfId="0" applyFont="1" applyFill="1" applyBorder="1" applyAlignment="1" applyProtection="1">
      <alignment/>
      <protection/>
    </xf>
    <xf numFmtId="2" fontId="7" fillId="0" borderId="37" xfId="0" applyNumberFormat="1" applyFont="1" applyBorder="1" applyAlignment="1" applyProtection="1">
      <alignment horizontal="right"/>
      <protection locked="0"/>
    </xf>
    <xf numFmtId="0" fontId="3" fillId="0" borderId="39" xfId="0" applyNumberFormat="1" applyFont="1" applyBorder="1" applyAlignment="1" applyProtection="1">
      <alignment horizontal="right"/>
      <protection locked="0"/>
    </xf>
    <xf numFmtId="0" fontId="4" fillId="36" borderId="40" xfId="0" applyNumberFormat="1" applyFont="1" applyFill="1" applyBorder="1" applyAlignment="1" applyProtection="1">
      <alignment horizontal="center"/>
      <protection/>
    </xf>
    <xf numFmtId="0" fontId="8" fillId="34" borderId="37" xfId="0" applyFont="1" applyFill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/>
      <protection/>
    </xf>
    <xf numFmtId="164" fontId="7" fillId="0" borderId="24" xfId="0" applyNumberFormat="1" applyFont="1" applyBorder="1" applyAlignment="1" applyProtection="1">
      <alignment horizontal="right"/>
      <protection locked="0"/>
    </xf>
    <xf numFmtId="0" fontId="7" fillId="34" borderId="14" xfId="0" applyFont="1" applyFill="1" applyBorder="1" applyAlignment="1" applyProtection="1">
      <alignment/>
      <protection/>
    </xf>
    <xf numFmtId="0" fontId="3" fillId="0" borderId="42" xfId="0" applyNumberFormat="1" applyFont="1" applyBorder="1" applyAlignment="1" applyProtection="1">
      <alignment horizontal="right"/>
      <protection locked="0"/>
    </xf>
    <xf numFmtId="0" fontId="4" fillId="36" borderId="43" xfId="0" applyNumberFormat="1" applyFont="1" applyFill="1" applyBorder="1" applyAlignment="1" applyProtection="1">
      <alignment horizontal="center"/>
      <protection/>
    </xf>
    <xf numFmtId="0" fontId="8" fillId="34" borderId="14" xfId="0" applyFont="1" applyFill="1" applyBorder="1" applyAlignment="1" applyProtection="1">
      <alignment horizontal="center"/>
      <protection/>
    </xf>
    <xf numFmtId="164" fontId="7" fillId="0" borderId="31" xfId="0" applyNumberFormat="1" applyFont="1" applyBorder="1" applyAlignment="1" applyProtection="1">
      <alignment horizontal="right"/>
      <protection locked="0"/>
    </xf>
    <xf numFmtId="0" fontId="3" fillId="0" borderId="19" xfId="0" applyFont="1" applyBorder="1" applyAlignment="1" applyProtection="1">
      <alignment/>
      <protection/>
    </xf>
    <xf numFmtId="0" fontId="4" fillId="3" borderId="0" xfId="0" applyFont="1" applyFill="1" applyAlignment="1">
      <alignment/>
    </xf>
    <xf numFmtId="0" fontId="3" fillId="0" borderId="44" xfId="0" applyFont="1" applyBorder="1" applyAlignment="1" applyProtection="1">
      <alignment/>
      <protection locked="0"/>
    </xf>
    <xf numFmtId="0" fontId="3" fillId="0" borderId="45" xfId="0" applyFont="1" applyBorder="1" applyAlignment="1" applyProtection="1">
      <alignment/>
      <protection locked="0"/>
    </xf>
    <xf numFmtId="0" fontId="3" fillId="3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 locked="0"/>
    </xf>
    <xf numFmtId="0" fontId="3" fillId="0" borderId="0" xfId="0" applyNumberFormat="1" applyFont="1" applyAlignment="1" applyProtection="1">
      <alignment/>
      <protection locked="0"/>
    </xf>
    <xf numFmtId="0" fontId="10" fillId="32" borderId="10" xfId="0" applyFont="1" applyFill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/>
      <protection locked="0"/>
    </xf>
    <xf numFmtId="0" fontId="11" fillId="0" borderId="17" xfId="0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5" fillId="34" borderId="10" xfId="0" applyFont="1" applyFill="1" applyBorder="1" applyAlignment="1" applyProtection="1">
      <alignment horizontal="center"/>
      <protection locked="0"/>
    </xf>
    <xf numFmtId="0" fontId="4" fillId="33" borderId="15" xfId="0" applyFont="1" applyFill="1" applyBorder="1" applyAlignment="1" applyProtection="1">
      <alignment horizontal="center"/>
      <protection locked="0"/>
    </xf>
    <xf numFmtId="0" fontId="5" fillId="34" borderId="13" xfId="0" applyFont="1" applyFill="1" applyBorder="1" applyAlignment="1" applyProtection="1">
      <alignment horizontal="center"/>
      <protection locked="0"/>
    </xf>
    <xf numFmtId="0" fontId="4" fillId="35" borderId="11" xfId="0" applyFont="1" applyFill="1" applyBorder="1" applyAlignment="1" applyProtection="1">
      <alignment/>
      <protection locked="0"/>
    </xf>
    <xf numFmtId="0" fontId="7" fillId="34" borderId="0" xfId="0" applyFont="1" applyFill="1" applyAlignment="1" applyProtection="1">
      <alignment/>
      <protection locked="0"/>
    </xf>
    <xf numFmtId="0" fontId="4" fillId="36" borderId="26" xfId="0" applyNumberFormat="1" applyFont="1" applyFill="1" applyBorder="1" applyAlignment="1" applyProtection="1">
      <alignment horizontal="center"/>
      <protection locked="0"/>
    </xf>
    <xf numFmtId="0" fontId="8" fillId="34" borderId="17" xfId="0" applyFont="1" applyFill="1" applyBorder="1" applyAlignment="1" applyProtection="1">
      <alignment horizontal="center"/>
      <protection locked="0"/>
    </xf>
    <xf numFmtId="0" fontId="3" fillId="0" borderId="27" xfId="0" applyFont="1" applyBorder="1" applyAlignment="1" applyProtection="1">
      <alignment/>
      <protection locked="0"/>
    </xf>
    <xf numFmtId="1" fontId="7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25" xfId="0" applyNumberFormat="1" applyFont="1" applyBorder="1" applyAlignment="1" applyProtection="1">
      <alignment/>
      <protection locked="0"/>
    </xf>
    <xf numFmtId="0" fontId="3" fillId="36" borderId="30" xfId="0" applyNumberFormat="1" applyFont="1" applyFill="1" applyBorder="1" applyAlignment="1" applyProtection="1">
      <alignment/>
      <protection locked="0"/>
    </xf>
    <xf numFmtId="0" fontId="7" fillId="34" borderId="17" xfId="0" applyFont="1" applyFill="1" applyBorder="1" applyAlignment="1" applyProtection="1">
      <alignment/>
      <protection locked="0"/>
    </xf>
    <xf numFmtId="0" fontId="8" fillId="36" borderId="33" xfId="0" applyNumberFormat="1" applyFont="1" applyFill="1" applyBorder="1" applyAlignment="1" applyProtection="1">
      <alignment horizontal="center"/>
      <protection locked="0"/>
    </xf>
    <xf numFmtId="0" fontId="4" fillId="36" borderId="33" xfId="0" applyNumberFormat="1" applyFont="1" applyFill="1" applyBorder="1" applyAlignment="1" applyProtection="1">
      <alignment horizontal="center"/>
      <protection locked="0"/>
    </xf>
    <xf numFmtId="0" fontId="7" fillId="34" borderId="37" xfId="0" applyFont="1" applyFill="1" applyBorder="1" applyAlignment="1" applyProtection="1">
      <alignment/>
      <protection locked="0"/>
    </xf>
    <xf numFmtId="0" fontId="7" fillId="34" borderId="38" xfId="0" applyFont="1" applyFill="1" applyBorder="1" applyAlignment="1" applyProtection="1">
      <alignment/>
      <protection locked="0"/>
    </xf>
    <xf numFmtId="0" fontId="4" fillId="36" borderId="40" xfId="0" applyNumberFormat="1" applyFont="1" applyFill="1" applyBorder="1" applyAlignment="1" applyProtection="1">
      <alignment horizontal="center"/>
      <protection locked="0"/>
    </xf>
    <xf numFmtId="0" fontId="8" fillId="34" borderId="37" xfId="0" applyFont="1" applyFill="1" applyBorder="1" applyAlignment="1" applyProtection="1">
      <alignment horizontal="center"/>
      <protection locked="0"/>
    </xf>
    <xf numFmtId="0" fontId="3" fillId="0" borderId="41" xfId="0" applyFont="1" applyBorder="1" applyAlignment="1" applyProtection="1">
      <alignment/>
      <protection locked="0"/>
    </xf>
    <xf numFmtId="0" fontId="7" fillId="34" borderId="14" xfId="0" applyFont="1" applyFill="1" applyBorder="1" applyAlignment="1" applyProtection="1">
      <alignment/>
      <protection locked="0"/>
    </xf>
    <xf numFmtId="0" fontId="4" fillId="36" borderId="43" xfId="0" applyNumberFormat="1" applyFont="1" applyFill="1" applyBorder="1" applyAlignment="1" applyProtection="1">
      <alignment horizontal="center"/>
      <protection locked="0"/>
    </xf>
    <xf numFmtId="0" fontId="8" fillId="34" borderId="14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/>
      <protection locked="0"/>
    </xf>
    <xf numFmtId="0" fontId="4" fillId="3" borderId="0" xfId="0" applyFont="1" applyFill="1" applyAlignment="1" applyProtection="1">
      <alignment/>
      <protection locked="0"/>
    </xf>
    <xf numFmtId="164" fontId="3" fillId="0" borderId="31" xfId="0" applyNumberFormat="1" applyFont="1" applyBorder="1" applyAlignment="1" applyProtection="1">
      <alignment horizontal="right"/>
      <protection locked="0"/>
    </xf>
    <xf numFmtId="1" fontId="3" fillId="0" borderId="17" xfId="0" applyNumberFormat="1" applyFont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 horizontal="right"/>
      <protection locked="0"/>
    </xf>
    <xf numFmtId="18" fontId="4" fillId="0" borderId="0" xfId="0" applyNumberFormat="1" applyFont="1" applyAlignment="1" applyProtection="1">
      <alignment/>
      <protection locked="0"/>
    </xf>
    <xf numFmtId="0" fontId="3" fillId="3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2" fontId="7" fillId="0" borderId="46" xfId="0" applyNumberFormat="1" applyFont="1" applyBorder="1" applyAlignment="1" applyProtection="1">
      <alignment horizontal="right"/>
      <protection locked="0"/>
    </xf>
    <xf numFmtId="0" fontId="7" fillId="34" borderId="46" xfId="0" applyFon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4" fillId="0" borderId="0" xfId="0" applyFont="1" applyAlignment="1" quotePrefix="1">
      <alignment/>
    </xf>
    <xf numFmtId="0" fontId="12" fillId="0" borderId="0" xfId="0" applyFont="1" applyAlignment="1">
      <alignment/>
    </xf>
    <xf numFmtId="0" fontId="0" fillId="0" borderId="47" xfId="0" applyBorder="1" applyAlignment="1">
      <alignment horizontal="center"/>
    </xf>
    <xf numFmtId="0" fontId="12" fillId="0" borderId="0" xfId="0" applyFont="1" applyAlignment="1" quotePrefix="1">
      <alignment/>
    </xf>
    <xf numFmtId="14" fontId="12" fillId="0" borderId="0" xfId="0" applyNumberFormat="1" applyFont="1" applyAlignment="1" quotePrefix="1">
      <alignment/>
    </xf>
    <xf numFmtId="0" fontId="0" fillId="0" borderId="48" xfId="0" applyBorder="1" applyAlignment="1">
      <alignment horizontal="center"/>
    </xf>
    <xf numFmtId="0" fontId="0" fillId="0" borderId="21" xfId="0" applyBorder="1" applyAlignment="1">
      <alignment wrapText="1" shrinkToFi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2" fillId="0" borderId="14" xfId="0" applyFont="1" applyBorder="1" applyAlignment="1">
      <alignment horizontal="center"/>
    </xf>
    <xf numFmtId="0" fontId="0" fillId="0" borderId="49" xfId="0" applyBorder="1" applyAlignment="1">
      <alignment/>
    </xf>
    <xf numFmtId="0" fontId="0" fillId="0" borderId="17" xfId="0" applyBorder="1" applyAlignment="1" quotePrefix="1">
      <alignment/>
    </xf>
    <xf numFmtId="0" fontId="0" fillId="0" borderId="31" xfId="0" applyBorder="1" applyAlignment="1">
      <alignment horizontal="center"/>
    </xf>
    <xf numFmtId="2" fontId="0" fillId="0" borderId="17" xfId="0" applyNumberFormat="1" applyBorder="1" applyAlignment="1" applyProtection="1">
      <alignment/>
      <protection locked="0"/>
    </xf>
    <xf numFmtId="0" fontId="0" fillId="0" borderId="50" xfId="0" applyBorder="1" applyAlignment="1">
      <alignment/>
    </xf>
    <xf numFmtId="0" fontId="0" fillId="0" borderId="14" xfId="0" applyBorder="1" applyAlignment="1" quotePrefix="1">
      <alignment/>
    </xf>
    <xf numFmtId="0" fontId="0" fillId="0" borderId="24" xfId="0" applyBorder="1" applyAlignment="1">
      <alignment horizontal="center"/>
    </xf>
    <xf numFmtId="2" fontId="0" fillId="0" borderId="14" xfId="0" applyNumberFormat="1" applyBorder="1" applyAlignment="1" applyProtection="1">
      <alignment/>
      <protection locked="0"/>
    </xf>
    <xf numFmtId="0" fontId="0" fillId="0" borderId="51" xfId="0" applyBorder="1" applyAlignment="1" quotePrefix="1">
      <alignment/>
    </xf>
    <xf numFmtId="2" fontId="0" fillId="0" borderId="52" xfId="0" applyNumberFormat="1" applyFill="1" applyBorder="1" applyAlignment="1" applyProtection="1">
      <alignment/>
      <protection locked="0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9" xfId="0" applyBorder="1" applyAlignment="1" quotePrefix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24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 horizontal="center"/>
    </xf>
    <xf numFmtId="2" fontId="0" fillId="0" borderId="51" xfId="0" applyNumberFormat="1" applyBorder="1" applyAlignment="1" applyProtection="1">
      <alignment/>
      <protection locked="0"/>
    </xf>
    <xf numFmtId="0" fontId="0" fillId="0" borderId="51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51" xfId="0" applyBorder="1" applyAlignment="1">
      <alignment horizontal="center"/>
    </xf>
    <xf numFmtId="14" fontId="12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 wrapText="1"/>
    </xf>
    <xf numFmtId="0" fontId="12" fillId="0" borderId="24" xfId="0" applyFont="1" applyBorder="1" applyAlignment="1">
      <alignment horizontal="center"/>
    </xf>
    <xf numFmtId="2" fontId="0" fillId="0" borderId="24" xfId="0" applyNumberFormat="1" applyBorder="1" applyAlignment="1" applyProtection="1">
      <alignment/>
      <protection locked="0"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0" fillId="0" borderId="63" xfId="0" applyBorder="1" applyAlignment="1">
      <alignment horizontal="center"/>
    </xf>
    <xf numFmtId="2" fontId="0" fillId="0" borderId="63" xfId="0" applyNumberFormat="1" applyBorder="1" applyAlignment="1" applyProtection="1">
      <alignment/>
      <protection locked="0"/>
    </xf>
    <xf numFmtId="2" fontId="0" fillId="0" borderId="57" xfId="0" applyNumberFormat="1" applyBorder="1" applyAlignment="1" applyProtection="1">
      <alignment/>
      <protection locked="0"/>
    </xf>
    <xf numFmtId="2" fontId="0" fillId="0" borderId="31" xfId="0" applyNumberFormat="1" applyBorder="1" applyAlignment="1" applyProtection="1">
      <alignment/>
      <protection locked="0"/>
    </xf>
    <xf numFmtId="0" fontId="0" fillId="0" borderId="31" xfId="0" applyBorder="1" applyAlignment="1">
      <alignment/>
    </xf>
    <xf numFmtId="0" fontId="0" fillId="0" borderId="10" xfId="0" applyBorder="1" applyAlignment="1">
      <alignment wrapText="1" shrinkToFit="1"/>
    </xf>
    <xf numFmtId="0" fontId="0" fillId="0" borderId="52" xfId="0" applyBorder="1" applyAlignment="1">
      <alignment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15" xfId="0" applyBorder="1" applyAlignment="1">
      <alignment/>
    </xf>
    <xf numFmtId="0" fontId="0" fillId="0" borderId="61" xfId="0" applyBorder="1" applyAlignment="1">
      <alignment/>
    </xf>
    <xf numFmtId="0" fontId="0" fillId="0" borderId="66" xfId="0" applyBorder="1" applyAlignment="1">
      <alignment wrapText="1" shrinkToFi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67" xfId="0" applyBorder="1" applyAlignment="1">
      <alignment wrapText="1" shrinkToFit="1"/>
    </xf>
    <xf numFmtId="0" fontId="0" fillId="0" borderId="68" xfId="0" applyBorder="1" applyAlignment="1">
      <alignment wrapText="1" shrinkToFit="1"/>
    </xf>
    <xf numFmtId="0" fontId="0" fillId="0" borderId="47" xfId="0" applyBorder="1" applyAlignment="1">
      <alignment horizontal="center" wrapText="1"/>
    </xf>
    <xf numFmtId="0" fontId="0" fillId="0" borderId="12" xfId="0" applyBorder="1" applyAlignment="1">
      <alignment wrapText="1" shrinkToFit="1"/>
    </xf>
    <xf numFmtId="0" fontId="0" fillId="0" borderId="15" xfId="0" applyBorder="1" applyAlignment="1">
      <alignment wrapText="1" shrinkToFit="1"/>
    </xf>
    <xf numFmtId="0" fontId="0" fillId="0" borderId="69" xfId="0" applyFill="1" applyBorder="1" applyAlignment="1">
      <alignment wrapText="1" shrinkToFit="1"/>
    </xf>
    <xf numFmtId="0" fontId="0" fillId="0" borderId="61" xfId="0" applyFill="1" applyBorder="1" applyAlignment="1">
      <alignment wrapText="1" shrinkToFit="1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0" xfId="0" applyFill="1" applyBorder="1" applyAlignment="1">
      <alignment wrapText="1" shrinkToFit="1"/>
    </xf>
    <xf numFmtId="0" fontId="0" fillId="0" borderId="72" xfId="0" applyBorder="1" applyAlignment="1">
      <alignment wrapText="1"/>
    </xf>
    <xf numFmtId="0" fontId="0" fillId="0" borderId="47" xfId="0" applyFill="1" applyBorder="1" applyAlignment="1">
      <alignment wrapText="1" shrinkToFit="1"/>
    </xf>
    <xf numFmtId="0" fontId="0" fillId="0" borderId="73" xfId="0" applyFill="1" applyBorder="1" applyAlignment="1">
      <alignment wrapText="1" shrinkToFit="1"/>
    </xf>
    <xf numFmtId="0" fontId="0" fillId="0" borderId="0" xfId="0" applyAlignment="1" quotePrefix="1">
      <alignment/>
    </xf>
    <xf numFmtId="0" fontId="0" fillId="0" borderId="70" xfId="0" applyBorder="1" applyAlignment="1">
      <alignment/>
    </xf>
    <xf numFmtId="2" fontId="0" fillId="0" borderId="70" xfId="0" applyNumberFormat="1" applyBorder="1" applyAlignment="1" applyProtection="1">
      <alignment/>
      <protection locked="0"/>
    </xf>
    <xf numFmtId="0" fontId="0" fillId="0" borderId="71" xfId="0" applyBorder="1" applyAlignment="1">
      <alignment/>
    </xf>
    <xf numFmtId="2" fontId="0" fillId="0" borderId="71" xfId="0" applyNumberFormat="1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 locked="0"/>
    </xf>
    <xf numFmtId="170" fontId="0" fillId="0" borderId="17" xfId="0" applyNumberFormat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2" xfId="0" applyFill="1" applyBorder="1" applyAlignment="1">
      <alignment/>
    </xf>
    <xf numFmtId="0" fontId="12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12" fillId="37" borderId="0" xfId="0" applyFont="1" applyFill="1" applyAlignment="1">
      <alignment/>
    </xf>
    <xf numFmtId="0" fontId="12" fillId="37" borderId="0" xfId="0" applyFont="1" applyFill="1" applyAlignment="1" quotePrefix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12" fillId="34" borderId="0" xfId="0" applyFont="1" applyFill="1" applyAlignment="1" quotePrefix="1">
      <alignment/>
    </xf>
    <xf numFmtId="0" fontId="0" fillId="37" borderId="0" xfId="0" applyFill="1" applyAlignment="1">
      <alignment/>
    </xf>
    <xf numFmtId="0" fontId="4" fillId="37" borderId="0" xfId="0" applyFont="1" applyFill="1" applyAlignment="1">
      <alignment/>
    </xf>
    <xf numFmtId="0" fontId="4" fillId="34" borderId="0" xfId="0" applyFont="1" applyFill="1" applyAlignment="1">
      <alignment/>
    </xf>
    <xf numFmtId="0" fontId="0" fillId="0" borderId="52" xfId="0" applyFill="1" applyBorder="1" applyAlignment="1">
      <alignment horizontal="center"/>
    </xf>
    <xf numFmtId="0" fontId="12" fillId="0" borderId="14" xfId="0" applyFont="1" applyBorder="1" applyAlignment="1">
      <alignment horizontal="left"/>
    </xf>
    <xf numFmtId="0" fontId="12" fillId="0" borderId="0" xfId="0" applyFont="1" applyFill="1" applyAlignment="1" quotePrefix="1">
      <alignment/>
    </xf>
    <xf numFmtId="0" fontId="12" fillId="38" borderId="0" xfId="0" applyFont="1" applyFill="1" applyAlignment="1">
      <alignment/>
    </xf>
    <xf numFmtId="0" fontId="12" fillId="38" borderId="0" xfId="0" applyFont="1" applyFill="1" applyAlignment="1" quotePrefix="1">
      <alignment/>
    </xf>
    <xf numFmtId="0" fontId="12" fillId="38" borderId="0" xfId="0" applyFont="1" applyFill="1" applyAlignment="1">
      <alignment/>
    </xf>
    <xf numFmtId="0" fontId="0" fillId="38" borderId="0" xfId="0" applyFill="1" applyAlignment="1">
      <alignment/>
    </xf>
    <xf numFmtId="0" fontId="0" fillId="0" borderId="17" xfId="0" applyFont="1" applyBorder="1" applyAlignment="1">
      <alignment/>
    </xf>
    <xf numFmtId="0" fontId="3" fillId="0" borderId="37" xfId="0" applyFont="1" applyBorder="1" applyAlignment="1" applyProtection="1">
      <alignment/>
      <protection locked="0"/>
    </xf>
    <xf numFmtId="0" fontId="0" fillId="0" borderId="17" xfId="0" applyFont="1" applyBorder="1" applyAlignment="1" quotePrefix="1">
      <alignment/>
    </xf>
    <xf numFmtId="16" fontId="0" fillId="0" borderId="14" xfId="0" applyNumberFormat="1" applyBorder="1" applyAlignment="1">
      <alignment/>
    </xf>
    <xf numFmtId="0" fontId="3" fillId="0" borderId="14" xfId="0" applyFont="1" applyBorder="1" applyAlignment="1" applyProtection="1">
      <alignment/>
      <protection/>
    </xf>
    <xf numFmtId="0" fontId="13" fillId="0" borderId="17" xfId="0" applyFont="1" applyBorder="1" applyAlignment="1" applyProtection="1">
      <alignment/>
      <protection locked="0"/>
    </xf>
    <xf numFmtId="0" fontId="14" fillId="0" borderId="17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05"/>
          <c:w val="0.9095"/>
          <c:h val="0.9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60m'!$B$99:$D$103</c:f>
              <c:multiLvlStrCache/>
            </c:multiLvlStrRef>
          </c:cat>
          <c:val>
            <c:numRef>
              <c:f>' 60m'!$B$104:$D$104</c:f>
              <c:numCache>
                <c:ptCount val="3"/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 60m'!$B$99:$D$103</c:f>
              <c:multiLvlStrCache/>
            </c:multiLvlStrRef>
          </c:cat>
          <c:val>
            <c:numRef>
              <c:f>' 60m'!$B$105:$D$105</c:f>
              <c:numCache>
                <c:ptCount val="3"/>
              </c:numCache>
            </c:numRef>
          </c:val>
        </c:ser>
        <c:axId val="21107026"/>
        <c:axId val="55745507"/>
      </c:barChart>
      <c:catAx>
        <c:axId val="211070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070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25"/>
          <c:y val="0.46125"/>
          <c:w val="0.0575"/>
          <c:h val="0.07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" right="0.7" top="0.787401575" bottom="0.7874015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086475"/>
    <xdr:graphicFrame>
      <xdr:nvGraphicFramePr>
        <xdr:cNvPr id="1" name="Chart 1"/>
        <xdr:cNvGraphicFramePr/>
      </xdr:nvGraphicFramePr>
      <xdr:xfrm>
        <a:off x="0" y="0"/>
        <a:ext cx="9391650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352;SK\2011-2012\4%20BOJ%20OKRES%202012\4boj-prog.xl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&#352;SK\2011-2012\4%20BOJ%20OKRES%202012\PREXvzorMLZ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lapci"/>
      <sheetName val="divky"/>
      <sheetName val="tisk H"/>
      <sheetName val="tisk D"/>
      <sheetName val=" 60m"/>
      <sheetName val="dálka"/>
      <sheetName val="výška"/>
      <sheetName val="koule"/>
      <sheetName val="míček "/>
      <sheetName val="vytr."/>
      <sheetName val="dívky"/>
      <sheetName val="hoši"/>
    </sheetNames>
    <sheetDataSet>
      <sheetData sheetId="0">
        <row r="1">
          <cell r="B1" t="str">
            <v>Příjmení  a jméno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zor-manual"/>
      <sheetName val="soupisky"/>
      <sheetName val="pořadí"/>
      <sheetName val="60 m "/>
      <sheetName val="600 m"/>
      <sheetName val="výška"/>
      <sheetName val="dálka"/>
      <sheetName val="míček"/>
      <sheetName val="4x60 m"/>
    </sheetNames>
    <sheetDataSet>
      <sheetData sheetId="1">
        <row r="6">
          <cell r="G6" t="str">
            <v>Datum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29"/>
  <sheetViews>
    <sheetView zoomScale="75" zoomScaleNormal="75" zoomScalePageLayoutView="0" workbookViewId="0" topLeftCell="A1">
      <pane ySplit="1" topLeftCell="A2" activePane="bottomLeft" state="frozen"/>
      <selection pane="topLeft" activeCell="B1" sqref="B1"/>
      <selection pane="bottomLeft" activeCell="N27" sqref="N27"/>
    </sheetView>
  </sheetViews>
  <sheetFormatPr defaultColWidth="9.00390625" defaultRowHeight="12.75"/>
  <cols>
    <col min="1" max="1" width="6.00390625" style="31" bestFit="1" customWidth="1"/>
    <col min="2" max="2" width="20.875" style="94" bestFit="1" customWidth="1"/>
    <col min="3" max="3" width="18.00390625" style="31" customWidth="1"/>
    <col min="4" max="4" width="6.00390625" style="31" bestFit="1" customWidth="1"/>
    <col min="5" max="5" width="4.75390625" style="88" bestFit="1" customWidth="1"/>
    <col min="6" max="6" width="7.125" style="31" bestFit="1" customWidth="1"/>
    <col min="7" max="7" width="4.75390625" style="88" bestFit="1" customWidth="1"/>
    <col min="8" max="8" width="7.75390625" style="31" bestFit="1" customWidth="1"/>
    <col min="9" max="9" width="4.75390625" style="88" bestFit="1" customWidth="1"/>
    <col min="10" max="10" width="7.625" style="31" bestFit="1" customWidth="1"/>
    <col min="11" max="11" width="4.75390625" style="88" bestFit="1" customWidth="1"/>
    <col min="12" max="12" width="8.00390625" style="31" bestFit="1" customWidth="1"/>
    <col min="13" max="13" width="4.75390625" style="31" bestFit="1" customWidth="1"/>
    <col min="14" max="14" width="12.75390625" style="31" bestFit="1" customWidth="1"/>
    <col min="15" max="15" width="8.875" style="31" customWidth="1"/>
    <col min="16" max="16" width="4.75390625" style="31" bestFit="1" customWidth="1"/>
    <col min="17" max="17" width="9.375" style="31" bestFit="1" customWidth="1"/>
    <col min="18" max="18" width="1.875" style="31" customWidth="1"/>
    <col min="19" max="19" width="17.00390625" style="31" customWidth="1"/>
    <col min="20" max="20" width="7.375" style="31" bestFit="1" customWidth="1"/>
    <col min="21" max="31" width="9.125" style="31" customWidth="1"/>
    <col min="32" max="32" width="14.625" style="31" bestFit="1" customWidth="1"/>
    <col min="33" max="48" width="9.125" style="31" customWidth="1"/>
    <col min="49" max="49" width="6.625" style="31" bestFit="1" customWidth="1"/>
    <col min="50" max="51" width="9.125" style="31" customWidth="1"/>
    <col min="52" max="52" width="8.125" style="31" bestFit="1" customWidth="1"/>
    <col min="53" max="53" width="1.875" style="31" bestFit="1" customWidth="1"/>
    <col min="54" max="54" width="8.00390625" style="31" bestFit="1" customWidth="1"/>
    <col min="55" max="55" width="14.625" style="31" bestFit="1" customWidth="1"/>
    <col min="56" max="56" width="5.25390625" style="31" bestFit="1" customWidth="1"/>
    <col min="57" max="57" width="14.625" style="31" bestFit="1" customWidth="1"/>
    <col min="58" max="16384" width="9.125" style="31" customWidth="1"/>
  </cols>
  <sheetData>
    <row r="1" spans="1:20" ht="19.5" customHeight="1" thickBot="1">
      <c r="A1" s="20" t="s">
        <v>0</v>
      </c>
      <c r="B1" s="90" t="s">
        <v>14</v>
      </c>
      <c r="C1" s="21" t="s">
        <v>1</v>
      </c>
      <c r="D1" s="22" t="s">
        <v>2</v>
      </c>
      <c r="E1" s="95" t="s">
        <v>3</v>
      </c>
      <c r="F1" s="24" t="s">
        <v>4</v>
      </c>
      <c r="G1" s="95" t="s">
        <v>3</v>
      </c>
      <c r="H1" s="24" t="s">
        <v>5</v>
      </c>
      <c r="I1" s="95" t="s">
        <v>3</v>
      </c>
      <c r="J1" s="24" t="s">
        <v>6</v>
      </c>
      <c r="K1" s="95" t="s">
        <v>3</v>
      </c>
      <c r="L1" s="24" t="s">
        <v>7</v>
      </c>
      <c r="M1" s="95" t="s">
        <v>3</v>
      </c>
      <c r="N1" s="25" t="s">
        <v>19</v>
      </c>
      <c r="O1" s="96"/>
      <c r="P1" s="97" t="s">
        <v>3</v>
      </c>
      <c r="Q1" s="98" t="s">
        <v>13</v>
      </c>
      <c r="R1" s="29"/>
      <c r="S1" s="30" t="s">
        <v>15</v>
      </c>
      <c r="T1" s="30" t="s">
        <v>16</v>
      </c>
    </row>
    <row r="2" spans="1:57" ht="17.25" customHeight="1" thickBot="1" thickTop="1">
      <c r="A2" s="32">
        <v>1</v>
      </c>
      <c r="B2" s="91" t="s">
        <v>257</v>
      </c>
      <c r="C2" s="34" t="s">
        <v>203</v>
      </c>
      <c r="D2" s="76">
        <v>8.4</v>
      </c>
      <c r="E2" s="115">
        <f>IF(D2=0," ",IF(D2&gt;11.26,0,IF(D2&lt;6,"???",TRUNC(58.015*((11.26-D2)^1.81)))))</f>
        <v>388</v>
      </c>
      <c r="F2" s="37"/>
      <c r="G2" s="107" t="str">
        <f aca="true" t="shared" si="0" ref="G2:G33">IF(ISBLANK(F2)," ",IF(F2&lt;220,0,IF(F2&gt;730,0,TRUNC(0.14354*((F2-220)^1.4)))))</f>
        <v> </v>
      </c>
      <c r="H2" s="37">
        <v>130</v>
      </c>
      <c r="I2" s="99">
        <f aca="true" t="shared" si="1" ref="I2:I33">IF(ISBLANK(H2)," ",IF(H2&lt;75,0,IF(H2&gt;250,0,TRUNC(0.8465*((H2-75)^1.42)))))</f>
        <v>250</v>
      </c>
      <c r="J2" s="40">
        <v>7.2</v>
      </c>
      <c r="K2" s="99">
        <f aca="true" t="shared" si="2" ref="K2:K33">IF(ISBLANK(J2)," ",IF(J2&lt;1.49,0,IF(J2&gt;19.4,0,TRUNC(51.39*((J2-1.5)^1.05)))))</f>
        <v>319</v>
      </c>
      <c r="L2" s="40"/>
      <c r="M2" s="99" t="str">
        <f aca="true" t="shared" si="3" ref="M2:M33">IF(L2=0," ",IF(L2&lt;10.2,0,IF(L2&gt;99.8,0,TRUNC(5.33*((L2-10)^1.1)))))</f>
        <v> </v>
      </c>
      <c r="N2" s="41">
        <v>347.2</v>
      </c>
      <c r="O2" s="100" t="str">
        <f aca="true" t="shared" si="4" ref="O2:O33">IF(ISTEXT(N2),N2,IF(N2=0,"",LEFT(N2,1)&amp;":"&amp;MID(N2,2,2)&amp;","&amp;MID(N2,4,1)&amp;"0"))</f>
        <v>3:47,,0</v>
      </c>
      <c r="P2" s="101">
        <f>IF(ISBLANK(N2),"",IF(sec&gt;305.6,0,IF(sec&lt;150,0,TRUNC(0.08713*((305.58-AF2)^1.85)))))</f>
        <v>278</v>
      </c>
      <c r="Q2" s="102">
        <f aca="true" t="shared" si="5" ref="Q2:Q33">SUM(E2,G2,I2,K2,M2,P2)</f>
        <v>1235</v>
      </c>
      <c r="R2" s="29"/>
      <c r="S2" s="45" t="str">
        <f>IF(ISBLANK(C3),"",C3)</f>
        <v>Tachov Zárečná</v>
      </c>
      <c r="T2" s="46">
        <f>SUM(Q2:Q6)-MIN(Q2:Q6)</f>
        <v>5564</v>
      </c>
      <c r="AA2" s="103"/>
      <c r="AB2" s="104"/>
      <c r="AF2" s="31">
        <f aca="true" t="shared" si="6" ref="AF2:AF33">IF(ISTEXT(tisic),tisic,(VALUE(LEFT(tisic,1))*60)+(VALUE(MID(tisic,2,2)))+(VALUE(RIGHT(tisic,1))*0.1))</f>
        <v>227.2</v>
      </c>
      <c r="AW2" s="105">
        <v>2564</v>
      </c>
      <c r="AX2" s="106" t="str">
        <f>IF(AW2=0,"",LEFT(AW2,1)&amp;":"&amp;MID(AW2,2,2)&amp;","&amp;MID(AW2,4,1)&amp;"0")</f>
        <v>2:56,40</v>
      </c>
      <c r="AZ2" s="103" t="s">
        <v>17</v>
      </c>
      <c r="BA2" s="104" t="str">
        <f>IF(AM2=0," ",LEFT(AM2,1)&amp;":"&amp;MID(AM2,2,2)&amp;","&amp;MID(AM2,4,1)&amp;"0")</f>
        <v> </v>
      </c>
      <c r="BB2" s="31">
        <f>VALUE(LEFT(AZ2,1))</f>
        <v>3</v>
      </c>
      <c r="BC2" s="31">
        <f>VALUE(MID(AZ2,3,2))</f>
        <v>39</v>
      </c>
      <c r="BD2" s="31">
        <f>VALUE(RIGHT(AZ2,2))</f>
        <v>40</v>
      </c>
      <c r="BE2" s="31">
        <f>IF(ISERROR(BB2),0,(BB2*60)+BC2+(BD2/100))</f>
        <v>219.4</v>
      </c>
    </row>
    <row r="3" spans="1:32" ht="17.25" customHeight="1" thickBot="1">
      <c r="A3" s="52">
        <v>2</v>
      </c>
      <c r="B3" s="92" t="s">
        <v>204</v>
      </c>
      <c r="C3" s="53" t="s">
        <v>203</v>
      </c>
      <c r="D3" s="76">
        <v>8.4</v>
      </c>
      <c r="E3" s="115">
        <f>IF(D3=0," ",IF(D3&gt;11.26,0,IF(D3&lt;6,"???",TRUNC(58.015*((11.26-D3)^1.81)))))</f>
        <v>388</v>
      </c>
      <c r="F3" s="57"/>
      <c r="G3" s="107" t="str">
        <f t="shared" si="0"/>
        <v> </v>
      </c>
      <c r="H3" s="57">
        <v>146</v>
      </c>
      <c r="I3" s="107">
        <f t="shared" si="1"/>
        <v>360</v>
      </c>
      <c r="J3" s="58">
        <v>8.1</v>
      </c>
      <c r="K3" s="107">
        <f t="shared" si="2"/>
        <v>372</v>
      </c>
      <c r="L3" s="58"/>
      <c r="M3" s="107" t="str">
        <f t="shared" si="3"/>
        <v> </v>
      </c>
      <c r="N3" s="59">
        <v>315.5</v>
      </c>
      <c r="O3" s="108" t="str">
        <f t="shared" si="4"/>
        <v>3:15,,0</v>
      </c>
      <c r="P3" s="101">
        <f>IF(ISBLANK(N3),"",IF(sec&gt;305.6,0,IF(AF3&lt;150,0,TRUNC(0.08713*((305.58-AF3)^1.8511)))))</f>
        <v>524</v>
      </c>
      <c r="Q3" s="102">
        <f t="shared" si="5"/>
        <v>1644</v>
      </c>
      <c r="R3" s="29"/>
      <c r="S3" s="61" t="str">
        <f>IF(ISBLANK(C8),"",C8)</f>
        <v>Přeštice</v>
      </c>
      <c r="T3" s="62">
        <f>SUM(Q7:Q11)-MIN(Q7:Q11)</f>
        <v>7265</v>
      </c>
      <c r="AF3" s="31">
        <f t="shared" si="6"/>
        <v>195.5</v>
      </c>
    </row>
    <row r="4" spans="1:57" ht="17.25" customHeight="1" thickBot="1">
      <c r="A4" s="32">
        <v>3</v>
      </c>
      <c r="B4" s="92" t="s">
        <v>205</v>
      </c>
      <c r="C4" s="53" t="s">
        <v>203</v>
      </c>
      <c r="D4" s="55">
        <v>8.5</v>
      </c>
      <c r="E4" s="115">
        <f>IF(D4=0," ",IF(D4&gt;11.26,0,IF(D4&lt;6,"???",TRUNC(58.015*((11.26-D4)^1.81)))))</f>
        <v>364</v>
      </c>
      <c r="F4" s="57">
        <v>458</v>
      </c>
      <c r="G4" s="107">
        <f t="shared" si="0"/>
        <v>304</v>
      </c>
      <c r="H4" s="57"/>
      <c r="I4" s="107" t="str">
        <f t="shared" si="1"/>
        <v> </v>
      </c>
      <c r="J4" s="58"/>
      <c r="K4" s="107" t="str">
        <f t="shared" si="2"/>
        <v> </v>
      </c>
      <c r="L4" s="58">
        <v>48.79</v>
      </c>
      <c r="M4" s="107">
        <f t="shared" si="3"/>
        <v>298</v>
      </c>
      <c r="N4" s="59">
        <v>339.4</v>
      </c>
      <c r="O4" s="109" t="str">
        <f t="shared" si="4"/>
        <v>3:39,,0</v>
      </c>
      <c r="P4" s="101">
        <f>IF(ISBLANK(N4),"",IF(sec&gt;305.6,0,IF(AF4&lt;150,0,TRUNC(0.08713*((305.68-AF4)^1.85)))))</f>
        <v>332</v>
      </c>
      <c r="Q4" s="102">
        <f t="shared" si="5"/>
        <v>1298</v>
      </c>
      <c r="R4" s="29"/>
      <c r="S4" s="61" t="str">
        <f>IF(ISBLANK(C13),"",C13)</f>
        <v>Sušice TGM</v>
      </c>
      <c r="T4" s="62">
        <f>SUM(Q12:Q16)-MIN(Q12:Q16)</f>
        <v>6906</v>
      </c>
      <c r="AF4" s="31">
        <f t="shared" si="6"/>
        <v>219.4</v>
      </c>
      <c r="AW4" s="31">
        <v>2564</v>
      </c>
      <c r="AX4" s="31" t="s">
        <v>18</v>
      </c>
      <c r="BB4" s="31">
        <f>(VALUE(LEFT(AW4,1))*60)+(VALUE(MID(AW4,2,2)))+(VALUE(RIGHT(AW4,1))*0.1)</f>
        <v>176.4</v>
      </c>
      <c r="BC4" s="31" t="e">
        <f>VALUE(MID(AZ4,3,2))</f>
        <v>#VALUE!</v>
      </c>
      <c r="BD4" s="31">
        <f>VALUE(RIGHT(AW4,1))*0.1</f>
        <v>0.4</v>
      </c>
      <c r="BE4" s="31" t="e">
        <f>IF(ISERROR(BB4),0,(BB4*60)+BC4+(BD4/100))</f>
        <v>#VALUE!</v>
      </c>
    </row>
    <row r="5" spans="1:32" ht="17.25" customHeight="1" thickBot="1">
      <c r="A5" s="52">
        <v>4</v>
      </c>
      <c r="B5" s="92" t="s">
        <v>254</v>
      </c>
      <c r="C5" s="53" t="s">
        <v>203</v>
      </c>
      <c r="D5" s="55">
        <v>8.6</v>
      </c>
      <c r="E5" s="115">
        <f>IF(D5=0," ",IF(D5&gt;11.26,0,IF(D5&lt;6,"???",TRUNC(58.015*((11.26-D5)^1.81)))))</f>
        <v>340</v>
      </c>
      <c r="F5" s="57">
        <v>441</v>
      </c>
      <c r="G5" s="107">
        <f t="shared" si="0"/>
        <v>274</v>
      </c>
      <c r="H5" s="57"/>
      <c r="I5" s="107" t="str">
        <f t="shared" si="1"/>
        <v> </v>
      </c>
      <c r="J5" s="58"/>
      <c r="K5" s="107" t="str">
        <f t="shared" si="2"/>
        <v> </v>
      </c>
      <c r="L5" s="58">
        <v>64.7</v>
      </c>
      <c r="M5" s="107">
        <f t="shared" si="3"/>
        <v>435</v>
      </c>
      <c r="N5" s="59">
        <v>359.4</v>
      </c>
      <c r="O5" s="109" t="str">
        <f t="shared" si="4"/>
        <v>3:59,,0</v>
      </c>
      <c r="P5" s="101">
        <f>IF(ISBLANK(N5),"",IF(sec&gt;305.6,0,IF(AF5&lt;150,0,TRUNC(0.08713*((305.57-AF5)^1.8504)))))</f>
        <v>203</v>
      </c>
      <c r="Q5" s="102">
        <f t="shared" si="5"/>
        <v>1252</v>
      </c>
      <c r="R5" s="29"/>
      <c r="S5" s="61" t="str">
        <f>IF(ISBLANK(C18),"",C18)</f>
        <v>Planá</v>
      </c>
      <c r="T5" s="62">
        <f>SUM(Q17:Q21)-MIN(Q17:Q21)</f>
        <v>6959</v>
      </c>
      <c r="AF5" s="31">
        <f t="shared" si="6"/>
        <v>239.4</v>
      </c>
    </row>
    <row r="6" spans="1:32" ht="17.25" customHeight="1" thickBot="1">
      <c r="A6" s="32">
        <v>5</v>
      </c>
      <c r="B6" s="93" t="s">
        <v>206</v>
      </c>
      <c r="C6" s="65" t="s">
        <v>203</v>
      </c>
      <c r="D6" s="67">
        <v>8.8</v>
      </c>
      <c r="E6" s="115">
        <f>IF(D6=0," ",IF(D6&gt;11.26,0,IF(D6&lt;6,"???",TRUNC(58.015*((11.26-D6)^1.81)))))</f>
        <v>295</v>
      </c>
      <c r="F6" s="69">
        <v>450</v>
      </c>
      <c r="G6" s="111">
        <f t="shared" si="0"/>
        <v>290</v>
      </c>
      <c r="H6" s="69"/>
      <c r="I6" s="111" t="str">
        <f t="shared" si="1"/>
        <v> </v>
      </c>
      <c r="J6" s="71"/>
      <c r="K6" s="111" t="str">
        <f t="shared" si="2"/>
        <v> </v>
      </c>
      <c r="L6" s="71">
        <v>45.49</v>
      </c>
      <c r="M6" s="111">
        <f t="shared" si="3"/>
        <v>270</v>
      </c>
      <c r="N6" s="72">
        <v>316.3</v>
      </c>
      <c r="O6" s="112" t="str">
        <f t="shared" si="4"/>
        <v>3:16,,0</v>
      </c>
      <c r="P6" s="113">
        <f aca="true" t="shared" si="7" ref="P6:P21">IF(ISBLANK(N6),"",IF(sec&gt;305.6,0,IF(AF6&lt;150,0,TRUNC(0.08713*((305.58-AF6)^1.8504)))))</f>
        <v>515</v>
      </c>
      <c r="Q6" s="114">
        <f t="shared" si="5"/>
        <v>1370</v>
      </c>
      <c r="R6" s="29"/>
      <c r="S6" s="61" t="str">
        <f>IF(ISBLANK(C23),"",C23)</f>
        <v>Domažlice Ko</v>
      </c>
      <c r="T6" s="62">
        <f>SUM(Q22:Q26)-MIN(Q22:Q26)</f>
        <v>6345</v>
      </c>
      <c r="AF6" s="31">
        <f t="shared" si="6"/>
        <v>196.3</v>
      </c>
    </row>
    <row r="7" spans="1:32" ht="17.25" customHeight="1" thickBot="1" thickTop="1">
      <c r="A7" s="52">
        <v>6</v>
      </c>
      <c r="B7" s="92" t="s">
        <v>207</v>
      </c>
      <c r="C7" s="34" t="s">
        <v>208</v>
      </c>
      <c r="D7" s="76">
        <v>7.6</v>
      </c>
      <c r="E7" s="115">
        <f aca="true" t="shared" si="8" ref="E7:E33">IF(D7=0," ",IF(D7&gt;11.26,0,IF(D7&lt;6,"???",TRUNC(58.015*((11.26-D7)^1.81)))))</f>
        <v>607</v>
      </c>
      <c r="F7" s="37">
        <v>532</v>
      </c>
      <c r="G7" s="107">
        <f t="shared" si="0"/>
        <v>445</v>
      </c>
      <c r="H7" s="37"/>
      <c r="I7" s="115" t="str">
        <f t="shared" si="1"/>
        <v> </v>
      </c>
      <c r="J7" s="40">
        <v>9.07</v>
      </c>
      <c r="K7" s="115">
        <f t="shared" si="2"/>
        <v>430</v>
      </c>
      <c r="L7" s="40"/>
      <c r="M7" s="115" t="str">
        <f t="shared" si="3"/>
        <v> </v>
      </c>
      <c r="N7" s="78">
        <v>304.5</v>
      </c>
      <c r="O7" s="116" t="str">
        <f t="shared" si="4"/>
        <v>3:04,,0</v>
      </c>
      <c r="P7" s="117">
        <f t="shared" si="7"/>
        <v>623</v>
      </c>
      <c r="Q7" s="102">
        <f t="shared" si="5"/>
        <v>2105</v>
      </c>
      <c r="R7" s="29"/>
      <c r="S7" s="61">
        <f>IF(ISBLANK(C28),"",C28)</f>
      </c>
      <c r="T7" s="62">
        <f>SUM(Q27:Q31)-MIN(Q27:Q31)</f>
        <v>0</v>
      </c>
      <c r="AF7" s="31">
        <f t="shared" si="6"/>
        <v>184.5</v>
      </c>
    </row>
    <row r="8" spans="1:32" ht="17.25" customHeight="1" thickBot="1">
      <c r="A8" s="32">
        <v>7</v>
      </c>
      <c r="B8" s="92" t="s">
        <v>209</v>
      </c>
      <c r="C8" s="53" t="s">
        <v>208</v>
      </c>
      <c r="D8" s="81">
        <v>7.8</v>
      </c>
      <c r="E8" s="107">
        <f t="shared" si="8"/>
        <v>548</v>
      </c>
      <c r="F8" s="57"/>
      <c r="G8" s="107" t="str">
        <f t="shared" si="0"/>
        <v> </v>
      </c>
      <c r="H8" s="57">
        <v>150</v>
      </c>
      <c r="I8" s="107">
        <f t="shared" si="1"/>
        <v>389</v>
      </c>
      <c r="J8" s="58">
        <v>10.72</v>
      </c>
      <c r="K8" s="107">
        <f t="shared" si="2"/>
        <v>529</v>
      </c>
      <c r="L8" s="58"/>
      <c r="M8" s="107" t="str">
        <f t="shared" si="3"/>
        <v> </v>
      </c>
      <c r="N8" s="59">
        <v>324.8</v>
      </c>
      <c r="O8" s="109" t="str">
        <f t="shared" si="4"/>
        <v>3:24,,0</v>
      </c>
      <c r="P8" s="101">
        <f t="shared" si="7"/>
        <v>443</v>
      </c>
      <c r="Q8" s="118">
        <f t="shared" si="5"/>
        <v>1909</v>
      </c>
      <c r="R8" s="29"/>
      <c r="S8" s="61">
        <f>IF(ISBLANK(C33),"",C33)</f>
      </c>
      <c r="T8" s="62">
        <f>SUM(Q32:Q36)-MIN(Q32:Q36)</f>
        <v>0</v>
      </c>
      <c r="AF8" s="31">
        <f t="shared" si="6"/>
        <v>204.8</v>
      </c>
    </row>
    <row r="9" spans="1:32" ht="17.25" customHeight="1" thickBot="1">
      <c r="A9" s="52">
        <v>8</v>
      </c>
      <c r="B9" s="92" t="s">
        <v>210</v>
      </c>
      <c r="C9" s="53" t="s">
        <v>208</v>
      </c>
      <c r="D9" s="81">
        <v>8.8</v>
      </c>
      <c r="E9" s="107">
        <f t="shared" si="8"/>
        <v>295</v>
      </c>
      <c r="F9" s="57">
        <v>428</v>
      </c>
      <c r="G9" s="107">
        <f t="shared" si="0"/>
        <v>252</v>
      </c>
      <c r="H9" s="57"/>
      <c r="I9" s="107" t="str">
        <f t="shared" si="1"/>
        <v> </v>
      </c>
      <c r="J9" s="58"/>
      <c r="K9" s="107" t="str">
        <f t="shared" si="2"/>
        <v> </v>
      </c>
      <c r="L9" s="58">
        <v>47.05</v>
      </c>
      <c r="M9" s="107">
        <f t="shared" si="3"/>
        <v>283</v>
      </c>
      <c r="N9" s="59">
        <v>302.3</v>
      </c>
      <c r="O9" s="109" t="str">
        <f t="shared" si="4"/>
        <v>3:02,,0</v>
      </c>
      <c r="P9" s="101">
        <f t="shared" si="7"/>
        <v>644</v>
      </c>
      <c r="Q9" s="118">
        <f t="shared" si="5"/>
        <v>1474</v>
      </c>
      <c r="R9" s="29"/>
      <c r="S9" s="61">
        <f>IF(ISBLANK(C38),"",C38)</f>
      </c>
      <c r="T9" s="62">
        <f>SUM(Q37:Q41)-MIN(Q37:Q41)</f>
        <v>0</v>
      </c>
      <c r="AF9" s="31">
        <f t="shared" si="6"/>
        <v>182.3</v>
      </c>
    </row>
    <row r="10" spans="1:32" ht="17.25" customHeight="1" thickBot="1">
      <c r="A10" s="32">
        <v>9</v>
      </c>
      <c r="B10" s="92" t="s">
        <v>211</v>
      </c>
      <c r="C10" s="53" t="s">
        <v>208</v>
      </c>
      <c r="D10" s="81">
        <v>8.1</v>
      </c>
      <c r="E10" s="107">
        <f t="shared" si="8"/>
        <v>465</v>
      </c>
      <c r="F10" s="57">
        <v>468</v>
      </c>
      <c r="G10" s="107">
        <f t="shared" si="0"/>
        <v>323</v>
      </c>
      <c r="H10" s="57"/>
      <c r="I10" s="107" t="str">
        <f t="shared" si="1"/>
        <v> </v>
      </c>
      <c r="J10" s="58"/>
      <c r="K10" s="107" t="str">
        <f t="shared" si="2"/>
        <v> </v>
      </c>
      <c r="L10" s="58">
        <v>49.48</v>
      </c>
      <c r="M10" s="107">
        <f t="shared" si="3"/>
        <v>303</v>
      </c>
      <c r="N10" s="59">
        <v>3276</v>
      </c>
      <c r="O10" s="109" t="str">
        <f t="shared" si="4"/>
        <v>3:27,60</v>
      </c>
      <c r="P10" s="101">
        <f t="shared" si="7"/>
        <v>421</v>
      </c>
      <c r="Q10" s="118">
        <f t="shared" si="5"/>
        <v>1512</v>
      </c>
      <c r="R10" s="29"/>
      <c r="S10" s="61">
        <f>IF(ISBLANK(C43),"",C43)</f>
      </c>
      <c r="T10" s="62">
        <f>SUM(Q42:Q46)-MIN(Q42:Q46)</f>
        <v>0</v>
      </c>
      <c r="AF10" s="31">
        <f t="shared" si="6"/>
        <v>207.6</v>
      </c>
    </row>
    <row r="11" spans="1:32" ht="17.25" customHeight="1" thickBot="1">
      <c r="A11" s="52">
        <v>10</v>
      </c>
      <c r="B11" s="93" t="s">
        <v>212</v>
      </c>
      <c r="C11" s="65" t="s">
        <v>208</v>
      </c>
      <c r="D11" s="67">
        <v>8</v>
      </c>
      <c r="E11" s="110">
        <f t="shared" si="8"/>
        <v>492</v>
      </c>
      <c r="F11" s="69"/>
      <c r="G11" s="111" t="str">
        <f>IF(ISBLANK(F11)," ",IF(F11&lt;220,0,IF(F11&gt;730,0,TRUNC(0.14354*((F11-220)^1.4)))))</f>
        <v> </v>
      </c>
      <c r="H11" s="69">
        <v>154</v>
      </c>
      <c r="I11" s="111">
        <f t="shared" si="1"/>
        <v>419</v>
      </c>
      <c r="J11" s="71">
        <v>8.17</v>
      </c>
      <c r="K11" s="111">
        <f t="shared" si="2"/>
        <v>376</v>
      </c>
      <c r="L11" s="71"/>
      <c r="M11" s="111" t="str">
        <f t="shared" si="3"/>
        <v> </v>
      </c>
      <c r="N11" s="72">
        <v>323.7</v>
      </c>
      <c r="O11" s="112" t="str">
        <f t="shared" si="4"/>
        <v>3:23,,0</v>
      </c>
      <c r="P11" s="113">
        <f t="shared" si="7"/>
        <v>452</v>
      </c>
      <c r="Q11" s="114">
        <f t="shared" si="5"/>
        <v>1739</v>
      </c>
      <c r="R11" s="29"/>
      <c r="S11" s="61">
        <f>IF(ISBLANK(C48),"",C48)</f>
      </c>
      <c r="T11" s="62">
        <f>SUM(Q47:Q51)-MIN(Q47:Q51)</f>
        <v>0</v>
      </c>
      <c r="AF11" s="31">
        <f t="shared" si="6"/>
        <v>203.7</v>
      </c>
    </row>
    <row r="12" spans="1:32" ht="17.25" customHeight="1" thickBot="1" thickTop="1">
      <c r="A12" s="32">
        <v>11</v>
      </c>
      <c r="B12" s="92" t="s">
        <v>213</v>
      </c>
      <c r="C12" s="34" t="s">
        <v>214</v>
      </c>
      <c r="D12" s="81">
        <v>8.1</v>
      </c>
      <c r="E12" s="110">
        <f t="shared" si="8"/>
        <v>465</v>
      </c>
      <c r="F12" s="57"/>
      <c r="G12" s="107" t="str">
        <f t="shared" si="0"/>
        <v> </v>
      </c>
      <c r="H12" s="57">
        <v>154</v>
      </c>
      <c r="I12" s="107">
        <f t="shared" si="1"/>
        <v>419</v>
      </c>
      <c r="J12" s="58">
        <v>9.28</v>
      </c>
      <c r="K12" s="107">
        <f t="shared" si="2"/>
        <v>443</v>
      </c>
      <c r="L12" s="58"/>
      <c r="M12" s="107" t="str">
        <f t="shared" si="3"/>
        <v> </v>
      </c>
      <c r="N12" s="59">
        <v>311.7</v>
      </c>
      <c r="O12" s="109" t="str">
        <f t="shared" si="4"/>
        <v>3:11,,0</v>
      </c>
      <c r="P12" s="101">
        <f t="shared" si="7"/>
        <v>556</v>
      </c>
      <c r="Q12" s="118">
        <f t="shared" si="5"/>
        <v>1883</v>
      </c>
      <c r="R12" s="29"/>
      <c r="S12" s="61">
        <f>IF(ISBLANK(C53),"",C53)</f>
      </c>
      <c r="T12" s="62">
        <f>SUM(Q52:Q56)-MIN(Q52:Q56)</f>
        <v>0</v>
      </c>
      <c r="AF12" s="31">
        <f t="shared" si="6"/>
        <v>191.7</v>
      </c>
    </row>
    <row r="13" spans="1:32" ht="17.25" customHeight="1" thickBot="1" thickTop="1">
      <c r="A13" s="52">
        <v>12</v>
      </c>
      <c r="B13" s="92" t="s">
        <v>215</v>
      </c>
      <c r="C13" s="53" t="s">
        <v>214</v>
      </c>
      <c r="D13" s="81">
        <v>8</v>
      </c>
      <c r="E13" s="107">
        <f t="shared" si="8"/>
        <v>492</v>
      </c>
      <c r="F13" s="57"/>
      <c r="G13" s="107" t="str">
        <f t="shared" si="0"/>
        <v> </v>
      </c>
      <c r="H13" s="57">
        <v>146</v>
      </c>
      <c r="I13" s="107">
        <f t="shared" si="1"/>
        <v>360</v>
      </c>
      <c r="J13" s="58"/>
      <c r="K13" s="107" t="str">
        <f t="shared" si="2"/>
        <v> </v>
      </c>
      <c r="L13" s="58">
        <v>45.56</v>
      </c>
      <c r="M13" s="107">
        <f t="shared" si="3"/>
        <v>270</v>
      </c>
      <c r="N13" s="59">
        <v>313.6</v>
      </c>
      <c r="O13" s="109" t="str">
        <f t="shared" si="4"/>
        <v>3:13,,0</v>
      </c>
      <c r="P13" s="101">
        <f t="shared" si="7"/>
        <v>539</v>
      </c>
      <c r="Q13" s="118">
        <f t="shared" si="5"/>
        <v>1661</v>
      </c>
      <c r="R13" s="119" t="str">
        <f>IF(D13=0," ",LEFT(D13,1)&amp;":"&amp;MID(D13,2,2)&amp;","&amp;MID(D13,4,1)&amp;"0")</f>
        <v>8:,0</v>
      </c>
      <c r="S13" s="61">
        <f>IF(ISBLANK(C58),"",C58)</f>
      </c>
      <c r="T13" s="62">
        <f>SUM(Q57:Q61)-MIN(Q57:Q61)</f>
        <v>0</v>
      </c>
      <c r="AF13" s="31">
        <f t="shared" si="6"/>
        <v>193.6</v>
      </c>
    </row>
    <row r="14" spans="1:32" ht="17.25" customHeight="1" thickBot="1">
      <c r="A14" s="32">
        <v>13</v>
      </c>
      <c r="B14" s="92" t="s">
        <v>216</v>
      </c>
      <c r="C14" s="53" t="s">
        <v>214</v>
      </c>
      <c r="D14" s="81">
        <v>7.9</v>
      </c>
      <c r="E14" s="107">
        <f t="shared" si="8"/>
        <v>520</v>
      </c>
      <c r="F14" s="57">
        <v>487</v>
      </c>
      <c r="G14" s="107">
        <f t="shared" si="0"/>
        <v>358</v>
      </c>
      <c r="H14" s="57"/>
      <c r="I14" s="107" t="str">
        <f t="shared" si="1"/>
        <v> </v>
      </c>
      <c r="J14" s="58">
        <v>8.07</v>
      </c>
      <c r="K14" s="107">
        <f t="shared" si="2"/>
        <v>370</v>
      </c>
      <c r="L14" s="58"/>
      <c r="M14" s="107" t="str">
        <f t="shared" si="3"/>
        <v> </v>
      </c>
      <c r="N14" s="59">
        <v>325</v>
      </c>
      <c r="O14" s="109" t="str">
        <f t="shared" si="4"/>
        <v>3:25,0</v>
      </c>
      <c r="P14" s="101">
        <f t="shared" si="7"/>
        <v>438</v>
      </c>
      <c r="Q14" s="118">
        <f t="shared" si="5"/>
        <v>1686</v>
      </c>
      <c r="R14" s="29"/>
      <c r="S14" s="61">
        <f>IF(ISBLANK(C63),"",C63)</f>
      </c>
      <c r="T14" s="62">
        <f>SUM(Q62:Q66)-MIN(Q62:Q66)</f>
        <v>0</v>
      </c>
      <c r="AF14" s="31">
        <f t="shared" si="6"/>
        <v>205.5</v>
      </c>
    </row>
    <row r="15" spans="1:32" ht="17.25" customHeight="1" thickBot="1">
      <c r="A15" s="52">
        <v>14</v>
      </c>
      <c r="B15" s="92" t="s">
        <v>217</v>
      </c>
      <c r="C15" s="53" t="s">
        <v>214</v>
      </c>
      <c r="D15" s="81">
        <v>8</v>
      </c>
      <c r="E15" s="107">
        <f t="shared" si="8"/>
        <v>492</v>
      </c>
      <c r="F15" s="57">
        <v>478</v>
      </c>
      <c r="G15" s="107">
        <f t="shared" si="0"/>
        <v>341</v>
      </c>
      <c r="H15" s="57"/>
      <c r="I15" s="107" t="str">
        <f t="shared" si="1"/>
        <v> </v>
      </c>
      <c r="J15" s="58">
        <v>9.69</v>
      </c>
      <c r="K15" s="107">
        <f t="shared" si="2"/>
        <v>467</v>
      </c>
      <c r="L15" s="58"/>
      <c r="M15" s="107" t="str">
        <f t="shared" si="3"/>
        <v> </v>
      </c>
      <c r="N15" s="59">
        <v>333.4</v>
      </c>
      <c r="O15" s="109" t="str">
        <f t="shared" si="4"/>
        <v>3:33,,0</v>
      </c>
      <c r="P15" s="101">
        <f t="shared" si="7"/>
        <v>376</v>
      </c>
      <c r="Q15" s="118">
        <f t="shared" si="5"/>
        <v>1676</v>
      </c>
      <c r="R15" s="29"/>
      <c r="S15" s="61">
        <f>IF(ISBLANK(C68),"",C68)</f>
      </c>
      <c r="T15" s="62">
        <f>SUM(Q67:Q71)-MIN(Q67:Q71)</f>
        <v>0</v>
      </c>
      <c r="AF15" s="31">
        <f t="shared" si="6"/>
        <v>213.4</v>
      </c>
    </row>
    <row r="16" spans="1:32" ht="17.25" customHeight="1" thickBot="1">
      <c r="A16" s="32">
        <v>15</v>
      </c>
      <c r="B16" s="93" t="s">
        <v>218</v>
      </c>
      <c r="C16" s="65" t="s">
        <v>214</v>
      </c>
      <c r="D16" s="67">
        <v>9.1</v>
      </c>
      <c r="E16" s="110">
        <f t="shared" si="8"/>
        <v>233</v>
      </c>
      <c r="F16" s="69">
        <v>410</v>
      </c>
      <c r="G16" s="111">
        <f t="shared" si="0"/>
        <v>222</v>
      </c>
      <c r="H16" s="69"/>
      <c r="I16" s="111" t="str">
        <f t="shared" si="1"/>
        <v> </v>
      </c>
      <c r="J16" s="71"/>
      <c r="K16" s="111" t="str">
        <f t="shared" si="2"/>
        <v> </v>
      </c>
      <c r="L16" s="71">
        <v>50.49</v>
      </c>
      <c r="M16" s="111">
        <f t="shared" si="3"/>
        <v>312</v>
      </c>
      <c r="N16" s="72">
        <v>328.5</v>
      </c>
      <c r="O16" s="112" t="str">
        <f t="shared" si="4"/>
        <v>3:28,,0</v>
      </c>
      <c r="P16" s="113">
        <f t="shared" si="7"/>
        <v>414</v>
      </c>
      <c r="Q16" s="114">
        <f t="shared" si="5"/>
        <v>1181</v>
      </c>
      <c r="R16" s="29"/>
      <c r="S16" s="61">
        <f>IF(ISBLANK(C73),"",C73)</f>
      </c>
      <c r="T16" s="62">
        <f>SUM(Q72:Q76)-MIN(Q72:Q76)</f>
        <v>0</v>
      </c>
      <c r="AF16" s="31">
        <f t="shared" si="6"/>
        <v>208.5</v>
      </c>
    </row>
    <row r="17" spans="1:32" ht="17.25" customHeight="1" thickBot="1" thickTop="1">
      <c r="A17" s="52">
        <v>16</v>
      </c>
      <c r="B17" s="92" t="s">
        <v>219</v>
      </c>
      <c r="C17" s="34" t="s">
        <v>220</v>
      </c>
      <c r="D17" s="81">
        <v>8.1</v>
      </c>
      <c r="E17" s="107">
        <f t="shared" si="8"/>
        <v>465</v>
      </c>
      <c r="F17" s="57"/>
      <c r="G17" s="107" t="str">
        <f t="shared" si="0"/>
        <v> </v>
      </c>
      <c r="H17" s="57">
        <v>146</v>
      </c>
      <c r="I17" s="107">
        <f t="shared" si="1"/>
        <v>360</v>
      </c>
      <c r="J17" s="58"/>
      <c r="K17" s="107" t="str">
        <f t="shared" si="2"/>
        <v> </v>
      </c>
      <c r="L17" s="58">
        <v>56.68</v>
      </c>
      <c r="M17" s="107">
        <f t="shared" si="3"/>
        <v>365</v>
      </c>
      <c r="N17" s="59">
        <v>337.9</v>
      </c>
      <c r="O17" s="109" t="str">
        <f t="shared" si="4"/>
        <v>3:37,,0</v>
      </c>
      <c r="P17" s="101">
        <f t="shared" si="7"/>
        <v>343</v>
      </c>
      <c r="Q17" s="118">
        <f t="shared" si="5"/>
        <v>1533</v>
      </c>
      <c r="R17" s="29"/>
      <c r="S17" s="61">
        <f>IF(ISBLANK(C78),"",C78)</f>
      </c>
      <c r="T17" s="62">
        <f>SUM(Q77:Q81)-MIN(Q77:Q81)</f>
        <v>0</v>
      </c>
      <c r="AF17" s="31">
        <f t="shared" si="6"/>
        <v>217.9</v>
      </c>
    </row>
    <row r="18" spans="1:32" ht="17.25" customHeight="1" thickBot="1">
      <c r="A18" s="32">
        <v>17</v>
      </c>
      <c r="B18" s="92" t="s">
        <v>221</v>
      </c>
      <c r="C18" s="53" t="s">
        <v>220</v>
      </c>
      <c r="D18" s="81">
        <v>7.2</v>
      </c>
      <c r="E18" s="107">
        <f t="shared" si="8"/>
        <v>732</v>
      </c>
      <c r="F18" s="57"/>
      <c r="G18" s="107" t="str">
        <f t="shared" si="0"/>
        <v> </v>
      </c>
      <c r="H18" s="57">
        <v>162</v>
      </c>
      <c r="I18" s="107">
        <f t="shared" si="1"/>
        <v>480</v>
      </c>
      <c r="J18" s="58">
        <v>9.48</v>
      </c>
      <c r="K18" s="107">
        <f t="shared" si="2"/>
        <v>454</v>
      </c>
      <c r="L18" s="58"/>
      <c r="M18" s="107" t="str">
        <f t="shared" si="3"/>
        <v> </v>
      </c>
      <c r="N18" s="59">
        <v>311.5</v>
      </c>
      <c r="O18" s="109" t="str">
        <f t="shared" si="4"/>
        <v>3:11,,0</v>
      </c>
      <c r="P18" s="101">
        <f t="shared" si="7"/>
        <v>558</v>
      </c>
      <c r="Q18" s="118">
        <f t="shared" si="5"/>
        <v>2224</v>
      </c>
      <c r="R18" s="29"/>
      <c r="S18" s="61">
        <f>IF(ISBLANK(C83),"",C83)</f>
      </c>
      <c r="T18" s="62">
        <f>SUM(Q82:Q86)-MIN(Q82:Q86)</f>
        <v>0</v>
      </c>
      <c r="AF18" s="31">
        <f t="shared" si="6"/>
        <v>191.5</v>
      </c>
    </row>
    <row r="19" spans="1:32" ht="17.25" customHeight="1" thickBot="1">
      <c r="A19" s="52">
        <v>18</v>
      </c>
      <c r="B19" s="92" t="s">
        <v>222</v>
      </c>
      <c r="C19" s="53" t="s">
        <v>220</v>
      </c>
      <c r="D19" s="120">
        <v>7.9</v>
      </c>
      <c r="E19" s="107">
        <f t="shared" si="8"/>
        <v>520</v>
      </c>
      <c r="F19" s="121">
        <v>460</v>
      </c>
      <c r="G19" s="107">
        <f t="shared" si="0"/>
        <v>308</v>
      </c>
      <c r="H19" s="121"/>
      <c r="I19" s="107" t="str">
        <f t="shared" si="1"/>
        <v> </v>
      </c>
      <c r="J19" s="122"/>
      <c r="K19" s="107" t="str">
        <f t="shared" si="2"/>
        <v> </v>
      </c>
      <c r="L19" s="122">
        <v>64.7</v>
      </c>
      <c r="M19" s="107">
        <f t="shared" si="3"/>
        <v>435</v>
      </c>
      <c r="N19" s="59">
        <v>401.4</v>
      </c>
      <c r="O19" s="109" t="str">
        <f t="shared" si="4"/>
        <v>4:01,,0</v>
      </c>
      <c r="P19" s="101">
        <f t="shared" si="7"/>
        <v>192</v>
      </c>
      <c r="Q19" s="118">
        <f t="shared" si="5"/>
        <v>1455</v>
      </c>
      <c r="R19" s="29"/>
      <c r="S19" s="61">
        <f>IF(ISBLANK(C88),"",C88)</f>
      </c>
      <c r="T19" s="62">
        <f>SUM(Q87:Q91)-MIN(Q87:Q91)</f>
        <v>0</v>
      </c>
      <c r="AF19" s="31">
        <f t="shared" si="6"/>
        <v>241.4</v>
      </c>
    </row>
    <row r="20" spans="1:32" ht="17.25" customHeight="1" thickBot="1">
      <c r="A20" s="32">
        <v>19</v>
      </c>
      <c r="B20" s="92" t="s">
        <v>223</v>
      </c>
      <c r="C20" s="53" t="s">
        <v>220</v>
      </c>
      <c r="D20" s="81">
        <v>8.4</v>
      </c>
      <c r="E20" s="107">
        <f t="shared" si="8"/>
        <v>388</v>
      </c>
      <c r="F20" s="57">
        <v>456</v>
      </c>
      <c r="G20" s="107">
        <f t="shared" si="0"/>
        <v>301</v>
      </c>
      <c r="H20" s="57"/>
      <c r="I20" s="107" t="str">
        <f t="shared" si="1"/>
        <v> </v>
      </c>
      <c r="J20" s="58">
        <v>9.17</v>
      </c>
      <c r="K20" s="107">
        <f t="shared" si="2"/>
        <v>436</v>
      </c>
      <c r="L20" s="58"/>
      <c r="M20" s="107" t="str">
        <f t="shared" si="3"/>
        <v> </v>
      </c>
      <c r="N20" s="59">
        <v>341.1</v>
      </c>
      <c r="O20" s="109" t="str">
        <f t="shared" si="4"/>
        <v>3:41,,0</v>
      </c>
      <c r="P20" s="101">
        <f t="shared" si="7"/>
        <v>320</v>
      </c>
      <c r="Q20" s="118">
        <f t="shared" si="5"/>
        <v>1445</v>
      </c>
      <c r="R20" s="29"/>
      <c r="S20" s="61">
        <f>IF(ISBLANK(C93),"",C93)</f>
      </c>
      <c r="T20" s="62">
        <f>SUM(Q56:Q60)-MIN(Q56:Q60)</f>
        <v>0</v>
      </c>
      <c r="AF20" s="31">
        <f t="shared" si="6"/>
        <v>221.1</v>
      </c>
    </row>
    <row r="21" spans="1:32" ht="17.25" customHeight="1" thickBot="1">
      <c r="A21" s="52">
        <v>20</v>
      </c>
      <c r="B21" s="93" t="s">
        <v>258</v>
      </c>
      <c r="C21" s="65" t="s">
        <v>220</v>
      </c>
      <c r="D21" s="67">
        <v>8.3</v>
      </c>
      <c r="E21" s="110">
        <f t="shared" si="8"/>
        <v>413</v>
      </c>
      <c r="F21" s="69">
        <v>486</v>
      </c>
      <c r="G21" s="111">
        <f t="shared" si="0"/>
        <v>356</v>
      </c>
      <c r="H21" s="69"/>
      <c r="I21" s="111" t="str">
        <f t="shared" si="1"/>
        <v> </v>
      </c>
      <c r="J21" s="71">
        <v>8.28</v>
      </c>
      <c r="K21" s="111">
        <f t="shared" si="2"/>
        <v>383</v>
      </c>
      <c r="L21" s="71"/>
      <c r="M21" s="111" t="str">
        <f t="shared" si="3"/>
        <v> </v>
      </c>
      <c r="N21" s="72">
        <v>307.5</v>
      </c>
      <c r="O21" s="112" t="str">
        <f t="shared" si="4"/>
        <v>3:07,,0</v>
      </c>
      <c r="P21" s="113">
        <f t="shared" si="7"/>
        <v>595</v>
      </c>
      <c r="Q21" s="114">
        <f t="shared" si="5"/>
        <v>1747</v>
      </c>
      <c r="R21" s="29"/>
      <c r="S21" s="84">
        <f>IF(ISBLANK(C98),"",C98)</f>
      </c>
      <c r="T21" s="85">
        <f>SUM(Q97:Q101)-MIN(Q97:Q101)</f>
        <v>0</v>
      </c>
      <c r="AF21" s="31">
        <f t="shared" si="6"/>
        <v>187.5</v>
      </c>
    </row>
    <row r="22" spans="1:32" ht="17.25" customHeight="1" thickTop="1">
      <c r="A22" s="32">
        <v>21</v>
      </c>
      <c r="B22" s="92" t="s">
        <v>224</v>
      </c>
      <c r="C22" s="34" t="s">
        <v>225</v>
      </c>
      <c r="D22" s="81">
        <v>7.6</v>
      </c>
      <c r="E22" s="107">
        <f t="shared" si="8"/>
        <v>607</v>
      </c>
      <c r="F22" s="57">
        <v>0</v>
      </c>
      <c r="G22" s="107">
        <f t="shared" si="0"/>
        <v>0</v>
      </c>
      <c r="H22" s="57"/>
      <c r="I22" s="107" t="str">
        <f t="shared" si="1"/>
        <v> </v>
      </c>
      <c r="J22" s="58">
        <v>8.1</v>
      </c>
      <c r="K22" s="107">
        <f t="shared" si="2"/>
        <v>372</v>
      </c>
      <c r="L22" s="58"/>
      <c r="M22" s="107" t="str">
        <f t="shared" si="3"/>
        <v> </v>
      </c>
      <c r="N22" s="59">
        <v>306.2</v>
      </c>
      <c r="O22" s="109" t="str">
        <f t="shared" si="4"/>
        <v>3:06,,0</v>
      </c>
      <c r="P22" s="101">
        <f>IF(ISBLANK(N22),"",IF(sec&gt;305.6,0,IF(AF22&lt;150,0,TRUNC(0.08713*((305.58-AF22)^1.8501)))))</f>
        <v>606</v>
      </c>
      <c r="Q22" s="118">
        <f t="shared" si="5"/>
        <v>1585</v>
      </c>
      <c r="R22" s="29"/>
      <c r="S22" s="123"/>
      <c r="AF22" s="31">
        <f t="shared" si="6"/>
        <v>186.2</v>
      </c>
    </row>
    <row r="23" spans="1:32" ht="17.25" customHeight="1">
      <c r="A23" s="52">
        <v>22</v>
      </c>
      <c r="B23" s="92" t="s">
        <v>226</v>
      </c>
      <c r="C23" s="53" t="s">
        <v>225</v>
      </c>
      <c r="D23" s="81">
        <v>8.3</v>
      </c>
      <c r="E23" s="107">
        <f t="shared" si="8"/>
        <v>413</v>
      </c>
      <c r="F23" s="57"/>
      <c r="G23" s="107" t="str">
        <f t="shared" si="0"/>
        <v> </v>
      </c>
      <c r="H23" s="57">
        <v>158</v>
      </c>
      <c r="I23" s="107">
        <f t="shared" si="1"/>
        <v>449</v>
      </c>
      <c r="J23" s="58">
        <v>10.61</v>
      </c>
      <c r="K23" s="107">
        <f t="shared" si="2"/>
        <v>522</v>
      </c>
      <c r="L23" s="58"/>
      <c r="M23" s="107" t="str">
        <f t="shared" si="3"/>
        <v> </v>
      </c>
      <c r="N23" s="59">
        <v>319.5</v>
      </c>
      <c r="O23" s="109" t="str">
        <f t="shared" si="4"/>
        <v>3:19,,0</v>
      </c>
      <c r="P23" s="101">
        <f>IF(ISBLANK(N23),"",IF(sec&gt;305.6,0,IF(AF23&lt;150,0,TRUNC(0.08713*((305.68-AF23)^1.85)))))</f>
        <v>487</v>
      </c>
      <c r="Q23" s="118">
        <f t="shared" si="5"/>
        <v>1871</v>
      </c>
      <c r="R23" s="124"/>
      <c r="S23" s="125"/>
      <c r="T23" s="125"/>
      <c r="AF23" s="31">
        <f t="shared" si="6"/>
        <v>199.5</v>
      </c>
    </row>
    <row r="24" spans="1:32" ht="17.25" customHeight="1">
      <c r="A24" s="32">
        <v>23</v>
      </c>
      <c r="B24" s="92" t="s">
        <v>227</v>
      </c>
      <c r="C24" s="53" t="s">
        <v>225</v>
      </c>
      <c r="D24" s="81">
        <v>7.5</v>
      </c>
      <c r="E24" s="107">
        <f t="shared" si="8"/>
        <v>637</v>
      </c>
      <c r="F24" s="57"/>
      <c r="G24" s="107" t="str">
        <f t="shared" si="0"/>
        <v> </v>
      </c>
      <c r="H24" s="57">
        <v>146</v>
      </c>
      <c r="I24" s="107">
        <f t="shared" si="1"/>
        <v>360</v>
      </c>
      <c r="J24" s="58">
        <v>8.11</v>
      </c>
      <c r="K24" s="107">
        <f t="shared" si="2"/>
        <v>373</v>
      </c>
      <c r="L24" s="58"/>
      <c r="M24" s="107" t="str">
        <f t="shared" si="3"/>
        <v> </v>
      </c>
      <c r="N24" s="59">
        <v>332.8</v>
      </c>
      <c r="O24" s="109" t="str">
        <f t="shared" si="4"/>
        <v>3:32,,0</v>
      </c>
      <c r="P24" s="101">
        <f aca="true" t="shared" si="9" ref="P24:P41">IF(ISBLANK(N24),"",IF(sec&gt;305.6,0,IF(AF24&lt;150,0,TRUNC(0.08713*((305.58-AF24)^1.8504)))))</f>
        <v>380</v>
      </c>
      <c r="Q24" s="118">
        <f t="shared" si="5"/>
        <v>1750</v>
      </c>
      <c r="R24" s="29"/>
      <c r="S24" s="104"/>
      <c r="AF24" s="31">
        <f t="shared" si="6"/>
        <v>212.8</v>
      </c>
    </row>
    <row r="25" spans="1:32" ht="17.25" customHeight="1">
      <c r="A25" s="52">
        <v>24</v>
      </c>
      <c r="B25" s="92" t="s">
        <v>228</v>
      </c>
      <c r="C25" s="53" t="s">
        <v>225</v>
      </c>
      <c r="D25" s="81">
        <v>8.9</v>
      </c>
      <c r="E25" s="107">
        <f t="shared" si="8"/>
        <v>274</v>
      </c>
      <c r="F25" s="57">
        <v>400</v>
      </c>
      <c r="G25" s="107">
        <f t="shared" si="0"/>
        <v>206</v>
      </c>
      <c r="H25" s="57"/>
      <c r="I25" s="107" t="str">
        <f t="shared" si="1"/>
        <v> </v>
      </c>
      <c r="J25" s="58"/>
      <c r="K25" s="107" t="str">
        <f t="shared" si="2"/>
        <v> </v>
      </c>
      <c r="L25" s="58">
        <v>61.54</v>
      </c>
      <c r="M25" s="107">
        <f t="shared" si="3"/>
        <v>407</v>
      </c>
      <c r="N25" s="59">
        <v>351.2</v>
      </c>
      <c r="O25" s="109" t="str">
        <f t="shared" si="4"/>
        <v>3:51,,0</v>
      </c>
      <c r="P25" s="101">
        <f t="shared" si="9"/>
        <v>252</v>
      </c>
      <c r="Q25" s="118">
        <f t="shared" si="5"/>
        <v>1139</v>
      </c>
      <c r="R25" s="29"/>
      <c r="S25" s="104"/>
      <c r="AF25" s="31">
        <f t="shared" si="6"/>
        <v>231.2</v>
      </c>
    </row>
    <row r="26" spans="1:32" ht="17.25" customHeight="1" thickBot="1">
      <c r="A26" s="32">
        <v>25</v>
      </c>
      <c r="B26" s="93" t="s">
        <v>229</v>
      </c>
      <c r="C26" s="65" t="s">
        <v>225</v>
      </c>
      <c r="D26" s="67">
        <v>8.8</v>
      </c>
      <c r="E26" s="110">
        <f t="shared" si="8"/>
        <v>295</v>
      </c>
      <c r="F26" s="69"/>
      <c r="G26" s="111" t="str">
        <f t="shared" si="0"/>
        <v> </v>
      </c>
      <c r="H26" s="69">
        <v>134</v>
      </c>
      <c r="I26" s="111">
        <f t="shared" si="1"/>
        <v>276</v>
      </c>
      <c r="J26" s="71"/>
      <c r="K26" s="111" t="str">
        <f t="shared" si="2"/>
        <v> </v>
      </c>
      <c r="L26" s="71">
        <v>55.37</v>
      </c>
      <c r="M26" s="111">
        <f t="shared" si="3"/>
        <v>354</v>
      </c>
      <c r="N26" s="72" t="s">
        <v>261</v>
      </c>
      <c r="O26" s="112" t="str">
        <f t="shared" si="4"/>
        <v>dnf</v>
      </c>
      <c r="P26" s="113">
        <f t="shared" si="9"/>
        <v>0</v>
      </c>
      <c r="Q26" s="114">
        <f t="shared" si="5"/>
        <v>925</v>
      </c>
      <c r="R26" s="29"/>
      <c r="S26" s="104"/>
      <c r="AF26" s="31" t="str">
        <f t="shared" si="6"/>
        <v>dnf</v>
      </c>
    </row>
    <row r="27" spans="1:32" ht="17.25" customHeight="1" thickTop="1">
      <c r="A27" s="52">
        <v>26</v>
      </c>
      <c r="B27" s="92"/>
      <c r="C27" s="34"/>
      <c r="D27" s="81"/>
      <c r="E27" s="107" t="str">
        <f t="shared" si="8"/>
        <v> </v>
      </c>
      <c r="F27" s="57"/>
      <c r="G27" s="107" t="str">
        <f t="shared" si="0"/>
        <v> </v>
      </c>
      <c r="H27" s="57"/>
      <c r="I27" s="107" t="str">
        <f t="shared" si="1"/>
        <v> </v>
      </c>
      <c r="J27" s="58"/>
      <c r="K27" s="107" t="str">
        <f t="shared" si="2"/>
        <v> </v>
      </c>
      <c r="L27" s="58"/>
      <c r="M27" s="107" t="str">
        <f t="shared" si="3"/>
        <v> </v>
      </c>
      <c r="N27" s="59"/>
      <c r="O27" s="109">
        <f t="shared" si="4"/>
      </c>
      <c r="P27" s="101">
        <f t="shared" si="9"/>
      </c>
      <c r="Q27" s="118">
        <f t="shared" si="5"/>
        <v>0</v>
      </c>
      <c r="R27" s="29"/>
      <c r="S27" s="104"/>
      <c r="AF27" s="31" t="e">
        <f t="shared" si="6"/>
        <v>#VALUE!</v>
      </c>
    </row>
    <row r="28" spans="1:32" ht="17.25" customHeight="1">
      <c r="A28" s="32">
        <v>27</v>
      </c>
      <c r="B28" s="92"/>
      <c r="C28" s="53"/>
      <c r="D28" s="81"/>
      <c r="E28" s="107" t="str">
        <f t="shared" si="8"/>
        <v> </v>
      </c>
      <c r="F28" s="57"/>
      <c r="G28" s="107" t="str">
        <f t="shared" si="0"/>
        <v> </v>
      </c>
      <c r="H28" s="57"/>
      <c r="I28" s="107" t="str">
        <f t="shared" si="1"/>
        <v> </v>
      </c>
      <c r="J28" s="58"/>
      <c r="K28" s="107" t="str">
        <f t="shared" si="2"/>
        <v> </v>
      </c>
      <c r="L28" s="58"/>
      <c r="M28" s="107" t="str">
        <f t="shared" si="3"/>
        <v> </v>
      </c>
      <c r="N28" s="59"/>
      <c r="O28" s="109">
        <f t="shared" si="4"/>
      </c>
      <c r="P28" s="101">
        <f t="shared" si="9"/>
      </c>
      <c r="Q28" s="118">
        <f t="shared" si="5"/>
        <v>0</v>
      </c>
      <c r="R28" s="29"/>
      <c r="S28" s="104"/>
      <c r="AF28" s="31" t="e">
        <f t="shared" si="6"/>
        <v>#VALUE!</v>
      </c>
    </row>
    <row r="29" spans="1:32" ht="17.25" customHeight="1">
      <c r="A29" s="52">
        <v>28</v>
      </c>
      <c r="B29" s="92"/>
      <c r="C29" s="53"/>
      <c r="D29" s="81"/>
      <c r="E29" s="107" t="str">
        <f t="shared" si="8"/>
        <v> </v>
      </c>
      <c r="F29" s="57"/>
      <c r="G29" s="107" t="str">
        <f t="shared" si="0"/>
        <v> </v>
      </c>
      <c r="H29" s="57"/>
      <c r="I29" s="107" t="str">
        <f t="shared" si="1"/>
        <v> </v>
      </c>
      <c r="J29" s="58"/>
      <c r="K29" s="107" t="str">
        <f t="shared" si="2"/>
        <v> </v>
      </c>
      <c r="L29" s="58"/>
      <c r="M29" s="107" t="str">
        <f t="shared" si="3"/>
        <v> </v>
      </c>
      <c r="N29" s="59"/>
      <c r="O29" s="109">
        <f t="shared" si="4"/>
      </c>
      <c r="P29" s="101">
        <f t="shared" si="9"/>
      </c>
      <c r="Q29" s="118">
        <f t="shared" si="5"/>
        <v>0</v>
      </c>
      <c r="R29" s="29"/>
      <c r="S29" s="104"/>
      <c r="AF29" s="31" t="e">
        <f t="shared" si="6"/>
        <v>#VALUE!</v>
      </c>
    </row>
    <row r="30" spans="1:32" ht="17.25" customHeight="1">
      <c r="A30" s="32">
        <v>29</v>
      </c>
      <c r="B30" s="92"/>
      <c r="C30" s="53"/>
      <c r="D30" s="81"/>
      <c r="E30" s="107" t="str">
        <f t="shared" si="8"/>
        <v> </v>
      </c>
      <c r="F30" s="57"/>
      <c r="G30" s="107" t="str">
        <f t="shared" si="0"/>
        <v> </v>
      </c>
      <c r="H30" s="57"/>
      <c r="I30" s="107" t="str">
        <f t="shared" si="1"/>
        <v> </v>
      </c>
      <c r="J30" s="58"/>
      <c r="K30" s="107" t="str">
        <f t="shared" si="2"/>
        <v> </v>
      </c>
      <c r="L30" s="58"/>
      <c r="M30" s="107" t="str">
        <f t="shared" si="3"/>
        <v> </v>
      </c>
      <c r="N30" s="59"/>
      <c r="O30" s="109">
        <f t="shared" si="4"/>
      </c>
      <c r="P30" s="101">
        <f t="shared" si="9"/>
      </c>
      <c r="Q30" s="118">
        <f t="shared" si="5"/>
        <v>0</v>
      </c>
      <c r="R30" s="29"/>
      <c r="S30" s="104"/>
      <c r="Z30" s="31" t="s">
        <v>200</v>
      </c>
      <c r="AF30" s="31" t="e">
        <f t="shared" si="6"/>
        <v>#VALUE!</v>
      </c>
    </row>
    <row r="31" spans="1:32" ht="17.25" customHeight="1" thickBot="1">
      <c r="A31" s="52">
        <v>30</v>
      </c>
      <c r="B31" s="93"/>
      <c r="C31" s="65"/>
      <c r="D31" s="67"/>
      <c r="E31" s="110" t="str">
        <f t="shared" si="8"/>
        <v> </v>
      </c>
      <c r="F31" s="69"/>
      <c r="G31" s="111" t="str">
        <f t="shared" si="0"/>
        <v> </v>
      </c>
      <c r="H31" s="69"/>
      <c r="I31" s="111" t="str">
        <f t="shared" si="1"/>
        <v> </v>
      </c>
      <c r="J31" s="71"/>
      <c r="K31" s="111" t="str">
        <f t="shared" si="2"/>
        <v> </v>
      </c>
      <c r="L31" s="71"/>
      <c r="M31" s="111" t="str">
        <f t="shared" si="3"/>
        <v> </v>
      </c>
      <c r="N31" s="72"/>
      <c r="O31" s="112">
        <f t="shared" si="4"/>
      </c>
      <c r="P31" s="113">
        <f t="shared" si="9"/>
      </c>
      <c r="Q31" s="114">
        <f t="shared" si="5"/>
        <v>0</v>
      </c>
      <c r="R31" s="29"/>
      <c r="S31" s="104"/>
      <c r="AF31" s="31" t="e">
        <f t="shared" si="6"/>
        <v>#VALUE!</v>
      </c>
    </row>
    <row r="32" spans="1:32" ht="17.25" customHeight="1" thickTop="1">
      <c r="A32" s="32">
        <v>31</v>
      </c>
      <c r="B32" s="92"/>
      <c r="C32" s="34"/>
      <c r="D32" s="81"/>
      <c r="E32" s="107" t="str">
        <f t="shared" si="8"/>
        <v> </v>
      </c>
      <c r="F32" s="57"/>
      <c r="G32" s="107" t="str">
        <f t="shared" si="0"/>
        <v> </v>
      </c>
      <c r="H32" s="57"/>
      <c r="I32" s="107" t="str">
        <f t="shared" si="1"/>
        <v> </v>
      </c>
      <c r="J32" s="58"/>
      <c r="K32" s="107" t="str">
        <f t="shared" si="2"/>
        <v> </v>
      </c>
      <c r="L32" s="58"/>
      <c r="M32" s="107" t="str">
        <f t="shared" si="3"/>
        <v> </v>
      </c>
      <c r="N32" s="59"/>
      <c r="O32" s="109">
        <f t="shared" si="4"/>
      </c>
      <c r="P32" s="101">
        <f t="shared" si="9"/>
      </c>
      <c r="Q32" s="118">
        <f t="shared" si="5"/>
        <v>0</v>
      </c>
      <c r="R32" s="29"/>
      <c r="S32" s="104"/>
      <c r="AF32" s="31" t="e">
        <f t="shared" si="6"/>
        <v>#VALUE!</v>
      </c>
    </row>
    <row r="33" spans="1:32" ht="17.25" customHeight="1">
      <c r="A33" s="52">
        <v>32</v>
      </c>
      <c r="B33" s="92"/>
      <c r="C33" s="53"/>
      <c r="D33" s="81"/>
      <c r="E33" s="107" t="str">
        <f t="shared" si="8"/>
        <v> </v>
      </c>
      <c r="F33" s="57"/>
      <c r="G33" s="107" t="str">
        <f t="shared" si="0"/>
        <v> </v>
      </c>
      <c r="H33" s="57"/>
      <c r="I33" s="107" t="str">
        <f t="shared" si="1"/>
        <v> </v>
      </c>
      <c r="J33" s="58"/>
      <c r="K33" s="107" t="str">
        <f t="shared" si="2"/>
        <v> </v>
      </c>
      <c r="L33" s="58"/>
      <c r="M33" s="107" t="str">
        <f t="shared" si="3"/>
        <v> </v>
      </c>
      <c r="N33" s="59"/>
      <c r="O33" s="109">
        <f t="shared" si="4"/>
      </c>
      <c r="P33" s="101">
        <f t="shared" si="9"/>
      </c>
      <c r="Q33" s="118">
        <f t="shared" si="5"/>
        <v>0</v>
      </c>
      <c r="R33" s="29"/>
      <c r="S33" s="104"/>
      <c r="AF33" s="31" t="e">
        <f t="shared" si="6"/>
        <v>#VALUE!</v>
      </c>
    </row>
    <row r="34" spans="1:32" ht="17.25" customHeight="1">
      <c r="A34" s="32">
        <v>33</v>
      </c>
      <c r="B34" s="92"/>
      <c r="C34" s="53"/>
      <c r="D34" s="81"/>
      <c r="E34" s="107" t="str">
        <f aca="true" t="shared" si="10" ref="E34:E65">IF(D34=0," ",IF(D34&gt;11.26,0,IF(D34&lt;6,"???",TRUNC(58.015*((11.26-D34)^1.81)))))</f>
        <v> </v>
      </c>
      <c r="F34" s="57"/>
      <c r="G34" s="107" t="str">
        <f aca="true" t="shared" si="11" ref="G34:G65">IF(ISBLANK(F34)," ",IF(F34&lt;220,0,IF(F34&gt;730,0,TRUNC(0.14354*((F34-220)^1.4)))))</f>
        <v> </v>
      </c>
      <c r="H34" s="57"/>
      <c r="I34" s="107" t="str">
        <f aca="true" t="shared" si="12" ref="I34:I65">IF(ISBLANK(H34)," ",IF(H34&lt;75,0,IF(H34&gt;250,0,TRUNC(0.8465*((H34-75)^1.42)))))</f>
        <v> </v>
      </c>
      <c r="J34" s="58"/>
      <c r="K34" s="107" t="str">
        <f aca="true" t="shared" si="13" ref="K34:K65">IF(ISBLANK(J34)," ",IF(J34&lt;1.49,0,IF(J34&gt;19.4,0,TRUNC(51.39*((J34-1.5)^1.05)))))</f>
        <v> </v>
      </c>
      <c r="L34" s="58"/>
      <c r="M34" s="107" t="str">
        <f aca="true" t="shared" si="14" ref="M34:M65">IF(L34=0," ",IF(L34&lt;10.2,0,IF(L34&gt;99.8,0,TRUNC(5.33*((L34-10)^1.1)))))</f>
        <v> </v>
      </c>
      <c r="N34" s="59"/>
      <c r="O34" s="109">
        <f aca="true" t="shared" si="15" ref="O34:O65">IF(ISTEXT(N34),N34,IF(N34=0,"",LEFT(N34,1)&amp;":"&amp;MID(N34,2,2)&amp;","&amp;MID(N34,4,1)&amp;"0"))</f>
      </c>
      <c r="P34" s="101">
        <f t="shared" si="9"/>
      </c>
      <c r="Q34" s="118">
        <f aca="true" t="shared" si="16" ref="Q34:Q65">SUM(E34,G34,I34,K34,M34,P34)</f>
        <v>0</v>
      </c>
      <c r="R34" s="29"/>
      <c r="S34" s="104"/>
      <c r="AF34" s="31" t="e">
        <f aca="true" t="shared" si="17" ref="AF34:AF65">IF(ISTEXT(tisic),tisic,(VALUE(LEFT(tisic,1))*60)+(VALUE(MID(tisic,2,2)))+(VALUE(RIGHT(tisic,1))*0.1))</f>
        <v>#VALUE!</v>
      </c>
    </row>
    <row r="35" spans="1:32" ht="17.25" customHeight="1">
      <c r="A35" s="52">
        <v>34</v>
      </c>
      <c r="B35" s="92"/>
      <c r="C35" s="53"/>
      <c r="D35" s="81"/>
      <c r="E35" s="107" t="str">
        <f t="shared" si="10"/>
        <v> </v>
      </c>
      <c r="F35" s="57"/>
      <c r="G35" s="107" t="str">
        <f t="shared" si="11"/>
        <v> </v>
      </c>
      <c r="H35" s="57"/>
      <c r="I35" s="107" t="str">
        <f t="shared" si="12"/>
        <v> </v>
      </c>
      <c r="J35" s="58"/>
      <c r="K35" s="107" t="str">
        <f t="shared" si="13"/>
        <v> </v>
      </c>
      <c r="L35" s="58"/>
      <c r="M35" s="107" t="str">
        <f t="shared" si="14"/>
        <v> </v>
      </c>
      <c r="N35" s="59"/>
      <c r="O35" s="109">
        <f t="shared" si="15"/>
      </c>
      <c r="P35" s="101">
        <f t="shared" si="9"/>
      </c>
      <c r="Q35" s="118">
        <f t="shared" si="16"/>
        <v>0</v>
      </c>
      <c r="R35" s="29"/>
      <c r="S35" s="104"/>
      <c r="AF35" s="31" t="e">
        <f t="shared" si="17"/>
        <v>#VALUE!</v>
      </c>
    </row>
    <row r="36" spans="1:32" ht="17.25" customHeight="1" thickBot="1">
      <c r="A36" s="32">
        <v>35</v>
      </c>
      <c r="B36" s="93"/>
      <c r="C36" s="65"/>
      <c r="D36" s="67"/>
      <c r="E36" s="110" t="str">
        <f t="shared" si="10"/>
        <v> </v>
      </c>
      <c r="F36" s="69"/>
      <c r="G36" s="111" t="str">
        <f t="shared" si="11"/>
        <v> </v>
      </c>
      <c r="H36" s="69"/>
      <c r="I36" s="111" t="str">
        <f t="shared" si="12"/>
        <v> </v>
      </c>
      <c r="J36" s="71"/>
      <c r="K36" s="111" t="str">
        <f t="shared" si="13"/>
        <v> </v>
      </c>
      <c r="L36" s="71"/>
      <c r="M36" s="111" t="str">
        <f t="shared" si="14"/>
        <v> </v>
      </c>
      <c r="N36" s="72"/>
      <c r="O36" s="112">
        <f t="shared" si="15"/>
      </c>
      <c r="P36" s="113">
        <f t="shared" si="9"/>
      </c>
      <c r="Q36" s="114">
        <f t="shared" si="16"/>
        <v>0</v>
      </c>
      <c r="R36" s="29"/>
      <c r="S36" s="104"/>
      <c r="AF36" s="31" t="e">
        <f t="shared" si="17"/>
        <v>#VALUE!</v>
      </c>
    </row>
    <row r="37" spans="1:32" ht="17.25" customHeight="1" thickTop="1">
      <c r="A37" s="52">
        <v>36</v>
      </c>
      <c r="B37" s="92"/>
      <c r="C37" s="34"/>
      <c r="D37" s="81"/>
      <c r="E37" s="107" t="str">
        <f t="shared" si="10"/>
        <v> </v>
      </c>
      <c r="F37" s="57"/>
      <c r="G37" s="107" t="str">
        <f t="shared" si="11"/>
        <v> </v>
      </c>
      <c r="H37" s="57"/>
      <c r="I37" s="107" t="str">
        <f t="shared" si="12"/>
        <v> </v>
      </c>
      <c r="J37" s="58"/>
      <c r="K37" s="107" t="str">
        <f t="shared" si="13"/>
        <v> </v>
      </c>
      <c r="L37" s="58"/>
      <c r="M37" s="107" t="str">
        <f t="shared" si="14"/>
        <v> </v>
      </c>
      <c r="N37" s="59"/>
      <c r="O37" s="109">
        <f t="shared" si="15"/>
      </c>
      <c r="P37" s="101">
        <f t="shared" si="9"/>
      </c>
      <c r="Q37" s="118">
        <f t="shared" si="16"/>
        <v>0</v>
      </c>
      <c r="R37" s="29"/>
      <c r="S37" s="104"/>
      <c r="AF37" s="31" t="e">
        <f t="shared" si="17"/>
        <v>#VALUE!</v>
      </c>
    </row>
    <row r="38" spans="1:32" ht="17.25" customHeight="1">
      <c r="A38" s="32">
        <v>37</v>
      </c>
      <c r="B38" s="92"/>
      <c r="C38" s="53"/>
      <c r="D38" s="81"/>
      <c r="E38" s="107" t="str">
        <f t="shared" si="10"/>
        <v> </v>
      </c>
      <c r="F38" s="57"/>
      <c r="G38" s="107" t="str">
        <f t="shared" si="11"/>
        <v> </v>
      </c>
      <c r="H38" s="57"/>
      <c r="I38" s="107" t="str">
        <f t="shared" si="12"/>
        <v> </v>
      </c>
      <c r="J38" s="58"/>
      <c r="K38" s="107" t="str">
        <f t="shared" si="13"/>
        <v> </v>
      </c>
      <c r="L38" s="58"/>
      <c r="M38" s="107" t="str">
        <f t="shared" si="14"/>
        <v> </v>
      </c>
      <c r="N38" s="59"/>
      <c r="O38" s="109">
        <f t="shared" si="15"/>
      </c>
      <c r="P38" s="101">
        <f t="shared" si="9"/>
      </c>
      <c r="Q38" s="118">
        <f t="shared" si="16"/>
        <v>0</v>
      </c>
      <c r="R38" s="29"/>
      <c r="S38" s="104"/>
      <c r="AF38" s="31" t="e">
        <f t="shared" si="17"/>
        <v>#VALUE!</v>
      </c>
    </row>
    <row r="39" spans="1:32" ht="17.25" customHeight="1">
      <c r="A39" s="52">
        <v>38</v>
      </c>
      <c r="B39" s="92"/>
      <c r="C39" s="53"/>
      <c r="D39" s="120"/>
      <c r="E39" s="107" t="str">
        <f t="shared" si="10"/>
        <v> </v>
      </c>
      <c r="F39" s="121"/>
      <c r="G39" s="107" t="str">
        <f t="shared" si="11"/>
        <v> </v>
      </c>
      <c r="H39" s="121"/>
      <c r="I39" s="107" t="str">
        <f t="shared" si="12"/>
        <v> </v>
      </c>
      <c r="J39" s="122"/>
      <c r="K39" s="107" t="str">
        <f t="shared" si="13"/>
        <v> </v>
      </c>
      <c r="L39" s="122"/>
      <c r="M39" s="107" t="str">
        <f t="shared" si="14"/>
        <v> </v>
      </c>
      <c r="N39" s="59"/>
      <c r="O39" s="109">
        <f t="shared" si="15"/>
      </c>
      <c r="P39" s="101">
        <f t="shared" si="9"/>
      </c>
      <c r="Q39" s="118">
        <f t="shared" si="16"/>
        <v>0</v>
      </c>
      <c r="R39" s="29"/>
      <c r="S39" s="104"/>
      <c r="AF39" s="31" t="e">
        <f t="shared" si="17"/>
        <v>#VALUE!</v>
      </c>
    </row>
    <row r="40" spans="1:32" ht="17.25" customHeight="1">
      <c r="A40" s="32">
        <v>39</v>
      </c>
      <c r="B40" s="92"/>
      <c r="C40" s="53"/>
      <c r="D40" s="81"/>
      <c r="E40" s="107" t="str">
        <f t="shared" si="10"/>
        <v> </v>
      </c>
      <c r="F40" s="57"/>
      <c r="G40" s="107" t="str">
        <f t="shared" si="11"/>
        <v> </v>
      </c>
      <c r="H40" s="57"/>
      <c r="I40" s="107" t="str">
        <f t="shared" si="12"/>
        <v> </v>
      </c>
      <c r="J40" s="58"/>
      <c r="K40" s="107" t="str">
        <f t="shared" si="13"/>
        <v> </v>
      </c>
      <c r="L40" s="58"/>
      <c r="M40" s="107" t="str">
        <f t="shared" si="14"/>
        <v> </v>
      </c>
      <c r="N40" s="59"/>
      <c r="O40" s="109">
        <f t="shared" si="15"/>
      </c>
      <c r="P40" s="101">
        <f t="shared" si="9"/>
      </c>
      <c r="Q40" s="118">
        <f t="shared" si="16"/>
        <v>0</v>
      </c>
      <c r="R40" s="29"/>
      <c r="S40" s="104"/>
      <c r="AF40" s="31" t="e">
        <f t="shared" si="17"/>
        <v>#VALUE!</v>
      </c>
    </row>
    <row r="41" spans="1:32" ht="17.25" customHeight="1" thickBot="1">
      <c r="A41" s="52">
        <v>40</v>
      </c>
      <c r="B41" s="93"/>
      <c r="C41" s="65"/>
      <c r="D41" s="67"/>
      <c r="E41" s="110" t="str">
        <f t="shared" si="10"/>
        <v> </v>
      </c>
      <c r="F41" s="69"/>
      <c r="G41" s="111" t="str">
        <f t="shared" si="11"/>
        <v> </v>
      </c>
      <c r="H41" s="69"/>
      <c r="I41" s="111" t="str">
        <f t="shared" si="12"/>
        <v> </v>
      </c>
      <c r="J41" s="71"/>
      <c r="K41" s="111" t="str">
        <f t="shared" si="13"/>
        <v> </v>
      </c>
      <c r="L41" s="71"/>
      <c r="M41" s="111" t="str">
        <f t="shared" si="14"/>
        <v> </v>
      </c>
      <c r="N41" s="72"/>
      <c r="O41" s="112">
        <f t="shared" si="15"/>
      </c>
      <c r="P41" s="113">
        <f t="shared" si="9"/>
      </c>
      <c r="Q41" s="114">
        <f t="shared" si="16"/>
        <v>0</v>
      </c>
      <c r="R41" s="29"/>
      <c r="S41" s="104"/>
      <c r="AF41" s="31" t="e">
        <f t="shared" si="17"/>
        <v>#VALUE!</v>
      </c>
    </row>
    <row r="42" spans="1:32" ht="17.25" customHeight="1" thickTop="1">
      <c r="A42" s="32">
        <v>41</v>
      </c>
      <c r="B42" s="92"/>
      <c r="C42" s="34"/>
      <c r="D42" s="81"/>
      <c r="E42" s="107" t="str">
        <f t="shared" si="10"/>
        <v> </v>
      </c>
      <c r="F42" s="57"/>
      <c r="G42" s="107" t="str">
        <f t="shared" si="11"/>
        <v> </v>
      </c>
      <c r="H42" s="57"/>
      <c r="I42" s="107" t="str">
        <f t="shared" si="12"/>
        <v> </v>
      </c>
      <c r="J42" s="58"/>
      <c r="K42" s="107" t="str">
        <f t="shared" si="13"/>
        <v> </v>
      </c>
      <c r="L42" s="58"/>
      <c r="M42" s="107" t="str">
        <f t="shared" si="14"/>
        <v> </v>
      </c>
      <c r="N42" s="59"/>
      <c r="O42" s="109">
        <f t="shared" si="15"/>
      </c>
      <c r="P42" s="101">
        <f>IF(ISBLANK(N42),"",IF(sec&gt;305.6,0,IF(AF42&lt;150,0,TRUNC(0.08713*((305.58-AF42)^1.8501)))))</f>
      </c>
      <c r="Q42" s="118">
        <f t="shared" si="16"/>
        <v>0</v>
      </c>
      <c r="R42" s="29"/>
      <c r="S42" s="104"/>
      <c r="AF42" s="31" t="e">
        <f t="shared" si="17"/>
        <v>#VALUE!</v>
      </c>
    </row>
    <row r="43" spans="1:32" ht="17.25" customHeight="1">
      <c r="A43" s="52">
        <v>42</v>
      </c>
      <c r="B43" s="92"/>
      <c r="C43" s="53"/>
      <c r="D43" s="81"/>
      <c r="E43" s="107" t="str">
        <f t="shared" si="10"/>
        <v> </v>
      </c>
      <c r="F43" s="57"/>
      <c r="G43" s="107" t="str">
        <f t="shared" si="11"/>
        <v> </v>
      </c>
      <c r="H43" s="57"/>
      <c r="I43" s="107" t="str">
        <f t="shared" si="12"/>
        <v> </v>
      </c>
      <c r="J43" s="58"/>
      <c r="K43" s="107" t="str">
        <f t="shared" si="13"/>
        <v> </v>
      </c>
      <c r="L43" s="58"/>
      <c r="M43" s="107" t="str">
        <f t="shared" si="14"/>
        <v> </v>
      </c>
      <c r="N43" s="59"/>
      <c r="O43" s="109">
        <f t="shared" si="15"/>
      </c>
      <c r="P43" s="101">
        <f>IF(ISBLANK(N43),"",IF(sec&gt;305.6,0,IF(AF43&lt;150,0,TRUNC(0.08713*((305.68-AF43)^1.85)))))</f>
      </c>
      <c r="Q43" s="118">
        <f t="shared" si="16"/>
        <v>0</v>
      </c>
      <c r="R43" s="29"/>
      <c r="S43" s="104"/>
      <c r="AF43" s="31" t="e">
        <f t="shared" si="17"/>
        <v>#VALUE!</v>
      </c>
    </row>
    <row r="44" spans="1:32" ht="17.25" customHeight="1">
      <c r="A44" s="32">
        <v>43</v>
      </c>
      <c r="B44" s="92"/>
      <c r="C44" s="53"/>
      <c r="D44" s="81"/>
      <c r="E44" s="107" t="str">
        <f t="shared" si="10"/>
        <v> </v>
      </c>
      <c r="F44" s="57"/>
      <c r="G44" s="107" t="str">
        <f t="shared" si="11"/>
        <v> </v>
      </c>
      <c r="H44" s="57"/>
      <c r="I44" s="107" t="str">
        <f t="shared" si="12"/>
        <v> </v>
      </c>
      <c r="J44" s="58"/>
      <c r="K44" s="107" t="str">
        <f t="shared" si="13"/>
        <v> </v>
      </c>
      <c r="L44" s="58"/>
      <c r="M44" s="107" t="str">
        <f t="shared" si="14"/>
        <v> </v>
      </c>
      <c r="N44" s="59"/>
      <c r="O44" s="109">
        <f t="shared" si="15"/>
      </c>
      <c r="P44" s="101">
        <f aca="true" t="shared" si="18" ref="P44:P75">IF(ISBLANK(N44),"",IF(sec&gt;305.6,0,IF(AF44&lt;150,0,TRUNC(0.08713*((305.58-AF44)^1.8504)))))</f>
      </c>
      <c r="Q44" s="118">
        <f t="shared" si="16"/>
        <v>0</v>
      </c>
      <c r="R44" s="29"/>
      <c r="S44" s="104"/>
      <c r="AF44" s="31" t="e">
        <f t="shared" si="17"/>
        <v>#VALUE!</v>
      </c>
    </row>
    <row r="45" spans="1:32" ht="17.25" customHeight="1">
      <c r="A45" s="52">
        <v>44</v>
      </c>
      <c r="B45" s="92"/>
      <c r="C45" s="53"/>
      <c r="D45" s="81"/>
      <c r="E45" s="107" t="str">
        <f t="shared" si="10"/>
        <v> </v>
      </c>
      <c r="F45" s="57"/>
      <c r="G45" s="107" t="str">
        <f t="shared" si="11"/>
        <v> </v>
      </c>
      <c r="H45" s="57"/>
      <c r="I45" s="107" t="str">
        <f t="shared" si="12"/>
        <v> </v>
      </c>
      <c r="J45" s="58"/>
      <c r="K45" s="107" t="str">
        <f t="shared" si="13"/>
        <v> </v>
      </c>
      <c r="L45" s="58"/>
      <c r="M45" s="107" t="str">
        <f t="shared" si="14"/>
        <v> </v>
      </c>
      <c r="N45" s="59"/>
      <c r="O45" s="109">
        <f t="shared" si="15"/>
      </c>
      <c r="P45" s="101">
        <f t="shared" si="18"/>
      </c>
      <c r="Q45" s="118">
        <f t="shared" si="16"/>
        <v>0</v>
      </c>
      <c r="R45" s="29"/>
      <c r="S45" s="104"/>
      <c r="AF45" s="31" t="e">
        <f t="shared" si="17"/>
        <v>#VALUE!</v>
      </c>
    </row>
    <row r="46" spans="1:32" ht="17.25" customHeight="1" thickBot="1">
      <c r="A46" s="32">
        <v>45</v>
      </c>
      <c r="B46" s="93"/>
      <c r="C46" s="65"/>
      <c r="D46" s="67"/>
      <c r="E46" s="110" t="str">
        <f t="shared" si="10"/>
        <v> </v>
      </c>
      <c r="F46" s="69"/>
      <c r="G46" s="111" t="str">
        <f t="shared" si="11"/>
        <v> </v>
      </c>
      <c r="H46" s="69"/>
      <c r="I46" s="111" t="str">
        <f t="shared" si="12"/>
        <v> </v>
      </c>
      <c r="J46" s="71"/>
      <c r="K46" s="111" t="str">
        <f t="shared" si="13"/>
        <v> </v>
      </c>
      <c r="L46" s="71"/>
      <c r="M46" s="111" t="str">
        <f t="shared" si="14"/>
        <v> </v>
      </c>
      <c r="N46" s="72"/>
      <c r="O46" s="112">
        <f t="shared" si="15"/>
      </c>
      <c r="P46" s="113">
        <f t="shared" si="18"/>
      </c>
      <c r="Q46" s="114">
        <f t="shared" si="16"/>
        <v>0</v>
      </c>
      <c r="R46" s="29"/>
      <c r="S46" s="104"/>
      <c r="AF46" s="31" t="e">
        <f t="shared" si="17"/>
        <v>#VALUE!</v>
      </c>
    </row>
    <row r="47" spans="1:32" ht="17.25" customHeight="1" thickTop="1">
      <c r="A47" s="52">
        <v>46</v>
      </c>
      <c r="B47" s="92"/>
      <c r="C47" s="34"/>
      <c r="D47" s="81"/>
      <c r="E47" s="107" t="str">
        <f t="shared" si="10"/>
        <v> </v>
      </c>
      <c r="F47" s="57"/>
      <c r="G47" s="107" t="str">
        <f t="shared" si="11"/>
        <v> </v>
      </c>
      <c r="H47" s="57"/>
      <c r="I47" s="107" t="str">
        <f t="shared" si="12"/>
        <v> </v>
      </c>
      <c r="J47" s="58"/>
      <c r="K47" s="107" t="str">
        <f t="shared" si="13"/>
        <v> </v>
      </c>
      <c r="L47" s="58"/>
      <c r="M47" s="107" t="str">
        <f t="shared" si="14"/>
        <v> </v>
      </c>
      <c r="N47" s="59"/>
      <c r="O47" s="109">
        <f t="shared" si="15"/>
      </c>
      <c r="P47" s="101">
        <f t="shared" si="18"/>
      </c>
      <c r="Q47" s="118">
        <f t="shared" si="16"/>
        <v>0</v>
      </c>
      <c r="R47" s="29"/>
      <c r="S47" s="104"/>
      <c r="AF47" s="31" t="e">
        <f t="shared" si="17"/>
        <v>#VALUE!</v>
      </c>
    </row>
    <row r="48" spans="1:32" ht="17.25" customHeight="1">
      <c r="A48" s="32">
        <v>47</v>
      </c>
      <c r="B48" s="92"/>
      <c r="C48" s="53"/>
      <c r="D48" s="81"/>
      <c r="E48" s="107" t="str">
        <f t="shared" si="10"/>
        <v> </v>
      </c>
      <c r="F48" s="57"/>
      <c r="G48" s="107" t="str">
        <f t="shared" si="11"/>
        <v> </v>
      </c>
      <c r="H48" s="57"/>
      <c r="I48" s="107" t="str">
        <f t="shared" si="12"/>
        <v> </v>
      </c>
      <c r="J48" s="58"/>
      <c r="K48" s="107" t="str">
        <f t="shared" si="13"/>
        <v> </v>
      </c>
      <c r="L48" s="58"/>
      <c r="M48" s="107" t="str">
        <f t="shared" si="14"/>
        <v> </v>
      </c>
      <c r="N48" s="59"/>
      <c r="O48" s="109">
        <f t="shared" si="15"/>
      </c>
      <c r="P48" s="101">
        <f t="shared" si="18"/>
      </c>
      <c r="Q48" s="118">
        <f t="shared" si="16"/>
        <v>0</v>
      </c>
      <c r="R48" s="29"/>
      <c r="S48" s="104"/>
      <c r="AF48" s="31" t="e">
        <f t="shared" si="17"/>
        <v>#VALUE!</v>
      </c>
    </row>
    <row r="49" spans="1:32" ht="17.25" customHeight="1">
      <c r="A49" s="52">
        <v>48</v>
      </c>
      <c r="B49" s="92"/>
      <c r="C49" s="53"/>
      <c r="D49" s="81"/>
      <c r="E49" s="107" t="str">
        <f t="shared" si="10"/>
        <v> </v>
      </c>
      <c r="F49" s="57"/>
      <c r="G49" s="107" t="str">
        <f t="shared" si="11"/>
        <v> </v>
      </c>
      <c r="H49" s="57"/>
      <c r="I49" s="107" t="str">
        <f t="shared" si="12"/>
        <v> </v>
      </c>
      <c r="J49" s="58"/>
      <c r="K49" s="107" t="str">
        <f t="shared" si="13"/>
        <v> </v>
      </c>
      <c r="L49" s="58"/>
      <c r="M49" s="107" t="str">
        <f t="shared" si="14"/>
        <v> </v>
      </c>
      <c r="N49" s="59"/>
      <c r="O49" s="109">
        <f t="shared" si="15"/>
      </c>
      <c r="P49" s="101">
        <f t="shared" si="18"/>
      </c>
      <c r="Q49" s="118">
        <f t="shared" si="16"/>
        <v>0</v>
      </c>
      <c r="R49" s="29"/>
      <c r="S49" s="104"/>
      <c r="AF49" s="31" t="e">
        <f t="shared" si="17"/>
        <v>#VALUE!</v>
      </c>
    </row>
    <row r="50" spans="1:32" ht="17.25" customHeight="1">
      <c r="A50" s="32">
        <v>49</v>
      </c>
      <c r="B50" s="92"/>
      <c r="C50" s="53"/>
      <c r="D50" s="81"/>
      <c r="E50" s="107" t="str">
        <f t="shared" si="10"/>
        <v> </v>
      </c>
      <c r="F50" s="57"/>
      <c r="G50" s="107" t="str">
        <f t="shared" si="11"/>
        <v> </v>
      </c>
      <c r="H50" s="57"/>
      <c r="I50" s="107" t="str">
        <f t="shared" si="12"/>
        <v> </v>
      </c>
      <c r="J50" s="58"/>
      <c r="K50" s="107" t="str">
        <f t="shared" si="13"/>
        <v> </v>
      </c>
      <c r="L50" s="58"/>
      <c r="M50" s="107" t="str">
        <f t="shared" si="14"/>
        <v> </v>
      </c>
      <c r="N50" s="59"/>
      <c r="O50" s="109">
        <f t="shared" si="15"/>
      </c>
      <c r="P50" s="101">
        <f t="shared" si="18"/>
      </c>
      <c r="Q50" s="118">
        <f t="shared" si="16"/>
        <v>0</v>
      </c>
      <c r="R50" s="29"/>
      <c r="S50" s="104"/>
      <c r="AF50" s="31" t="e">
        <f t="shared" si="17"/>
        <v>#VALUE!</v>
      </c>
    </row>
    <row r="51" spans="1:32" ht="17.25" customHeight="1" thickBot="1">
      <c r="A51" s="52">
        <v>50</v>
      </c>
      <c r="B51" s="93"/>
      <c r="C51" s="65"/>
      <c r="D51" s="67"/>
      <c r="E51" s="110" t="str">
        <f t="shared" si="10"/>
        <v> </v>
      </c>
      <c r="F51" s="69"/>
      <c r="G51" s="111" t="str">
        <f t="shared" si="11"/>
        <v> </v>
      </c>
      <c r="H51" s="69"/>
      <c r="I51" s="111" t="str">
        <f t="shared" si="12"/>
        <v> </v>
      </c>
      <c r="J51" s="71"/>
      <c r="K51" s="111" t="str">
        <f t="shared" si="13"/>
        <v> </v>
      </c>
      <c r="L51" s="71"/>
      <c r="M51" s="111" t="str">
        <f t="shared" si="14"/>
        <v> </v>
      </c>
      <c r="N51" s="72"/>
      <c r="O51" s="112">
        <f t="shared" si="15"/>
      </c>
      <c r="P51" s="113">
        <f t="shared" si="18"/>
      </c>
      <c r="Q51" s="114">
        <f t="shared" si="16"/>
        <v>0</v>
      </c>
      <c r="R51" s="29"/>
      <c r="S51" s="104"/>
      <c r="AF51" s="31" t="e">
        <f t="shared" si="17"/>
        <v>#VALUE!</v>
      </c>
    </row>
    <row r="52" spans="1:32" ht="16.5" thickTop="1">
      <c r="A52" s="32">
        <v>51</v>
      </c>
      <c r="B52" s="92"/>
      <c r="C52" s="34"/>
      <c r="D52" s="126"/>
      <c r="E52" s="107" t="str">
        <f t="shared" si="10"/>
        <v> </v>
      </c>
      <c r="F52" s="57"/>
      <c r="G52" s="127" t="str">
        <f t="shared" si="11"/>
        <v> </v>
      </c>
      <c r="H52" s="57"/>
      <c r="I52" s="127" t="str">
        <f t="shared" si="12"/>
        <v> </v>
      </c>
      <c r="J52" s="58"/>
      <c r="K52" s="127" t="str">
        <f t="shared" si="13"/>
        <v> </v>
      </c>
      <c r="L52" s="58"/>
      <c r="M52" s="127" t="str">
        <f t="shared" si="14"/>
        <v> </v>
      </c>
      <c r="N52" s="59"/>
      <c r="O52" s="109">
        <f t="shared" si="15"/>
      </c>
      <c r="P52" s="101">
        <f t="shared" si="18"/>
      </c>
      <c r="Q52" s="118">
        <f t="shared" si="16"/>
        <v>0</v>
      </c>
      <c r="R52" s="29"/>
      <c r="S52" s="104"/>
      <c r="AF52" s="31" t="e">
        <f t="shared" si="17"/>
        <v>#VALUE!</v>
      </c>
    </row>
    <row r="53" spans="1:32" ht="15.75">
      <c r="A53" s="52">
        <v>52</v>
      </c>
      <c r="B53" s="92"/>
      <c r="C53" s="53"/>
      <c r="D53" s="126"/>
      <c r="E53" s="107" t="str">
        <f t="shared" si="10"/>
        <v> </v>
      </c>
      <c r="F53" s="57"/>
      <c r="G53" s="127" t="str">
        <f t="shared" si="11"/>
        <v> </v>
      </c>
      <c r="H53" s="57"/>
      <c r="I53" s="127" t="str">
        <f t="shared" si="12"/>
        <v> </v>
      </c>
      <c r="J53" s="58"/>
      <c r="K53" s="127" t="str">
        <f t="shared" si="13"/>
        <v> </v>
      </c>
      <c r="L53" s="58"/>
      <c r="M53" s="127" t="str">
        <f t="shared" si="14"/>
        <v> </v>
      </c>
      <c r="N53" s="59"/>
      <c r="O53" s="109">
        <f t="shared" si="15"/>
      </c>
      <c r="P53" s="101">
        <f t="shared" si="18"/>
      </c>
      <c r="Q53" s="118">
        <f t="shared" si="16"/>
        <v>0</v>
      </c>
      <c r="R53" s="29"/>
      <c r="S53" s="104"/>
      <c r="AF53" s="31" t="e">
        <f t="shared" si="17"/>
        <v>#VALUE!</v>
      </c>
    </row>
    <row r="54" spans="1:32" ht="15.75">
      <c r="A54" s="32">
        <v>53</v>
      </c>
      <c r="B54" s="92"/>
      <c r="C54" s="53"/>
      <c r="D54" s="126"/>
      <c r="E54" s="107" t="str">
        <f t="shared" si="10"/>
        <v> </v>
      </c>
      <c r="F54" s="57"/>
      <c r="G54" s="127" t="str">
        <f t="shared" si="11"/>
        <v> </v>
      </c>
      <c r="H54" s="57"/>
      <c r="I54" s="127" t="str">
        <f t="shared" si="12"/>
        <v> </v>
      </c>
      <c r="J54" s="58"/>
      <c r="K54" s="127" t="str">
        <f t="shared" si="13"/>
        <v> </v>
      </c>
      <c r="L54" s="58"/>
      <c r="M54" s="127" t="str">
        <f t="shared" si="14"/>
        <v> </v>
      </c>
      <c r="N54" s="59"/>
      <c r="O54" s="109">
        <f t="shared" si="15"/>
      </c>
      <c r="P54" s="101">
        <f t="shared" si="18"/>
      </c>
      <c r="Q54" s="118">
        <f t="shared" si="16"/>
        <v>0</v>
      </c>
      <c r="R54" s="29"/>
      <c r="S54" s="104"/>
      <c r="AF54" s="31" t="e">
        <f t="shared" si="17"/>
        <v>#VALUE!</v>
      </c>
    </row>
    <row r="55" spans="1:32" ht="15.75">
      <c r="A55" s="52">
        <v>54</v>
      </c>
      <c r="B55" s="92"/>
      <c r="C55" s="53"/>
      <c r="D55" s="126"/>
      <c r="E55" s="107" t="str">
        <f t="shared" si="10"/>
        <v> </v>
      </c>
      <c r="F55" s="57"/>
      <c r="G55" s="127" t="str">
        <f t="shared" si="11"/>
        <v> </v>
      </c>
      <c r="H55" s="57"/>
      <c r="I55" s="127" t="str">
        <f t="shared" si="12"/>
        <v> </v>
      </c>
      <c r="J55" s="58"/>
      <c r="K55" s="127" t="str">
        <f t="shared" si="13"/>
        <v> </v>
      </c>
      <c r="L55" s="58"/>
      <c r="M55" s="127" t="str">
        <f t="shared" si="14"/>
        <v> </v>
      </c>
      <c r="N55" s="59"/>
      <c r="O55" s="109">
        <f t="shared" si="15"/>
      </c>
      <c r="P55" s="101">
        <f t="shared" si="18"/>
      </c>
      <c r="Q55" s="118">
        <f t="shared" si="16"/>
        <v>0</v>
      </c>
      <c r="R55" s="29"/>
      <c r="S55" s="104"/>
      <c r="AF55" s="31" t="e">
        <f t="shared" si="17"/>
        <v>#VALUE!</v>
      </c>
    </row>
    <row r="56" spans="1:32" ht="16.5" thickBot="1">
      <c r="A56" s="32">
        <v>55</v>
      </c>
      <c r="B56" s="93"/>
      <c r="C56" s="65">
        <f>IF(ISTEXT(C55),C55,"")</f>
      </c>
      <c r="D56" s="67"/>
      <c r="E56" s="110" t="str">
        <f t="shared" si="10"/>
        <v> </v>
      </c>
      <c r="F56" s="69"/>
      <c r="G56" s="111" t="str">
        <f t="shared" si="11"/>
        <v> </v>
      </c>
      <c r="H56" s="69"/>
      <c r="I56" s="111" t="str">
        <f t="shared" si="12"/>
        <v> </v>
      </c>
      <c r="J56" s="71"/>
      <c r="K56" s="111" t="str">
        <f t="shared" si="13"/>
        <v> </v>
      </c>
      <c r="L56" s="71"/>
      <c r="M56" s="111" t="str">
        <f t="shared" si="14"/>
        <v> </v>
      </c>
      <c r="N56" s="72"/>
      <c r="O56" s="112">
        <f t="shared" si="15"/>
      </c>
      <c r="P56" s="113">
        <f t="shared" si="18"/>
      </c>
      <c r="Q56" s="114">
        <f t="shared" si="16"/>
        <v>0</v>
      </c>
      <c r="R56" s="29"/>
      <c r="S56" s="104"/>
      <c r="AF56" s="31" t="e">
        <f t="shared" si="17"/>
        <v>#VALUE!</v>
      </c>
    </row>
    <row r="57" spans="1:32" ht="16.5" thickTop="1">
      <c r="A57" s="52">
        <v>56</v>
      </c>
      <c r="B57" s="92"/>
      <c r="C57" s="34"/>
      <c r="D57" s="126"/>
      <c r="E57" s="107" t="str">
        <f t="shared" si="10"/>
        <v> </v>
      </c>
      <c r="F57" s="57"/>
      <c r="G57" s="127" t="str">
        <f t="shared" si="11"/>
        <v> </v>
      </c>
      <c r="H57" s="57"/>
      <c r="I57" s="127" t="str">
        <f t="shared" si="12"/>
        <v> </v>
      </c>
      <c r="J57" s="58"/>
      <c r="K57" s="127" t="str">
        <f t="shared" si="13"/>
        <v> </v>
      </c>
      <c r="L57" s="58"/>
      <c r="M57" s="127" t="str">
        <f t="shared" si="14"/>
        <v> </v>
      </c>
      <c r="N57" s="59"/>
      <c r="O57" s="109">
        <f t="shared" si="15"/>
      </c>
      <c r="P57" s="101">
        <f t="shared" si="18"/>
      </c>
      <c r="Q57" s="118">
        <f t="shared" si="16"/>
        <v>0</v>
      </c>
      <c r="R57" s="29"/>
      <c r="S57" s="104"/>
      <c r="AF57" s="31" t="e">
        <f t="shared" si="17"/>
        <v>#VALUE!</v>
      </c>
    </row>
    <row r="58" spans="1:32" ht="15.75">
      <c r="A58" s="32">
        <v>57</v>
      </c>
      <c r="B58" s="92"/>
      <c r="C58" s="53">
        <f>IF(ISTEXT(C57),C57,"")</f>
      </c>
      <c r="D58" s="126"/>
      <c r="E58" s="107" t="str">
        <f t="shared" si="10"/>
        <v> </v>
      </c>
      <c r="F58" s="57"/>
      <c r="G58" s="127" t="str">
        <f t="shared" si="11"/>
        <v> </v>
      </c>
      <c r="H58" s="57"/>
      <c r="I58" s="127" t="str">
        <f t="shared" si="12"/>
        <v> </v>
      </c>
      <c r="J58" s="58"/>
      <c r="K58" s="127" t="str">
        <f t="shared" si="13"/>
        <v> </v>
      </c>
      <c r="L58" s="58"/>
      <c r="M58" s="127" t="str">
        <f t="shared" si="14"/>
        <v> </v>
      </c>
      <c r="N58" s="59"/>
      <c r="O58" s="109">
        <f t="shared" si="15"/>
      </c>
      <c r="P58" s="101">
        <f t="shared" si="18"/>
      </c>
      <c r="Q58" s="118">
        <f t="shared" si="16"/>
        <v>0</v>
      </c>
      <c r="R58" s="29"/>
      <c r="S58" s="104"/>
      <c r="AF58" s="31" t="e">
        <f t="shared" si="17"/>
        <v>#VALUE!</v>
      </c>
    </row>
    <row r="59" spans="1:32" ht="15.75">
      <c r="A59" s="52">
        <v>58</v>
      </c>
      <c r="B59" s="92"/>
      <c r="C59" s="53">
        <f>IF(ISTEXT(C58),C58,"")</f>
      </c>
      <c r="D59" s="126"/>
      <c r="E59" s="107" t="str">
        <f t="shared" si="10"/>
        <v> </v>
      </c>
      <c r="F59" s="57"/>
      <c r="G59" s="127" t="str">
        <f t="shared" si="11"/>
        <v> </v>
      </c>
      <c r="H59" s="57"/>
      <c r="I59" s="127" t="str">
        <f t="shared" si="12"/>
        <v> </v>
      </c>
      <c r="J59" s="58"/>
      <c r="K59" s="127" t="str">
        <f t="shared" si="13"/>
        <v> </v>
      </c>
      <c r="L59" s="58"/>
      <c r="M59" s="127" t="str">
        <f t="shared" si="14"/>
        <v> </v>
      </c>
      <c r="N59" s="59"/>
      <c r="O59" s="109">
        <f t="shared" si="15"/>
      </c>
      <c r="P59" s="101">
        <f t="shared" si="18"/>
      </c>
      <c r="Q59" s="118">
        <f t="shared" si="16"/>
        <v>0</v>
      </c>
      <c r="R59" s="29"/>
      <c r="S59" s="104"/>
      <c r="AF59" s="31" t="e">
        <f t="shared" si="17"/>
        <v>#VALUE!</v>
      </c>
    </row>
    <row r="60" spans="1:32" ht="15.75">
      <c r="A60" s="32">
        <v>59</v>
      </c>
      <c r="B60" s="92"/>
      <c r="C60" s="53">
        <f>IF(ISTEXT(C59),C59,"")</f>
      </c>
      <c r="D60" s="126"/>
      <c r="E60" s="107" t="str">
        <f t="shared" si="10"/>
        <v> </v>
      </c>
      <c r="F60" s="57"/>
      <c r="G60" s="127" t="str">
        <f t="shared" si="11"/>
        <v> </v>
      </c>
      <c r="H60" s="57"/>
      <c r="I60" s="127" t="str">
        <f t="shared" si="12"/>
        <v> </v>
      </c>
      <c r="J60" s="58"/>
      <c r="K60" s="127" t="str">
        <f t="shared" si="13"/>
        <v> </v>
      </c>
      <c r="L60" s="58"/>
      <c r="M60" s="127" t="str">
        <f t="shared" si="14"/>
        <v> </v>
      </c>
      <c r="N60" s="59"/>
      <c r="O60" s="109">
        <f t="shared" si="15"/>
      </c>
      <c r="P60" s="101">
        <f t="shared" si="18"/>
      </c>
      <c r="Q60" s="118">
        <f t="shared" si="16"/>
        <v>0</v>
      </c>
      <c r="R60" s="29"/>
      <c r="S60" s="104"/>
      <c r="AF60" s="31" t="e">
        <f t="shared" si="17"/>
        <v>#VALUE!</v>
      </c>
    </row>
    <row r="61" spans="1:32" ht="16.5" thickBot="1">
      <c r="A61" s="52">
        <v>60</v>
      </c>
      <c r="B61" s="93"/>
      <c r="C61" s="65">
        <f>IF(ISTEXT(C60),C60,"")</f>
      </c>
      <c r="D61" s="67"/>
      <c r="E61" s="110" t="str">
        <f t="shared" si="10"/>
        <v> </v>
      </c>
      <c r="F61" s="69"/>
      <c r="G61" s="111" t="str">
        <f t="shared" si="11"/>
        <v> </v>
      </c>
      <c r="H61" s="69"/>
      <c r="I61" s="111" t="str">
        <f t="shared" si="12"/>
        <v> </v>
      </c>
      <c r="J61" s="71"/>
      <c r="K61" s="111" t="str">
        <f t="shared" si="13"/>
        <v> </v>
      </c>
      <c r="L61" s="71"/>
      <c r="M61" s="111" t="str">
        <f t="shared" si="14"/>
        <v> </v>
      </c>
      <c r="N61" s="72"/>
      <c r="O61" s="112">
        <f t="shared" si="15"/>
      </c>
      <c r="P61" s="113">
        <f t="shared" si="18"/>
      </c>
      <c r="Q61" s="114">
        <f t="shared" si="16"/>
        <v>0</v>
      </c>
      <c r="R61" s="29"/>
      <c r="S61" s="104"/>
      <c r="AF61" s="31" t="e">
        <f t="shared" si="17"/>
        <v>#VALUE!</v>
      </c>
    </row>
    <row r="62" spans="1:32" ht="16.5" thickTop="1">
      <c r="A62" s="32">
        <v>61</v>
      </c>
      <c r="B62" s="92"/>
      <c r="C62" s="34"/>
      <c r="D62" s="126"/>
      <c r="E62" s="107" t="str">
        <f t="shared" si="10"/>
        <v> </v>
      </c>
      <c r="F62" s="57"/>
      <c r="G62" s="127" t="str">
        <f t="shared" si="11"/>
        <v> </v>
      </c>
      <c r="H62" s="57"/>
      <c r="I62" s="127" t="str">
        <f t="shared" si="12"/>
        <v> </v>
      </c>
      <c r="J62" s="58"/>
      <c r="K62" s="127" t="str">
        <f t="shared" si="13"/>
        <v> </v>
      </c>
      <c r="L62" s="58"/>
      <c r="M62" s="127" t="str">
        <f t="shared" si="14"/>
        <v> </v>
      </c>
      <c r="N62" s="59"/>
      <c r="O62" s="109">
        <f t="shared" si="15"/>
      </c>
      <c r="P62" s="101">
        <f t="shared" si="18"/>
      </c>
      <c r="Q62" s="118">
        <f t="shared" si="16"/>
        <v>0</v>
      </c>
      <c r="R62" s="29"/>
      <c r="S62" s="104"/>
      <c r="AF62" s="31" t="e">
        <f t="shared" si="17"/>
        <v>#VALUE!</v>
      </c>
    </row>
    <row r="63" spans="1:32" ht="15.75">
      <c r="A63" s="52">
        <v>62</v>
      </c>
      <c r="B63" s="92"/>
      <c r="C63" s="53">
        <f>IF(ISTEXT(C62),C62,"")</f>
      </c>
      <c r="D63" s="126"/>
      <c r="E63" s="107" t="str">
        <f t="shared" si="10"/>
        <v> </v>
      </c>
      <c r="F63" s="57"/>
      <c r="G63" s="127" t="str">
        <f t="shared" si="11"/>
        <v> </v>
      </c>
      <c r="H63" s="57"/>
      <c r="I63" s="127" t="str">
        <f t="shared" si="12"/>
        <v> </v>
      </c>
      <c r="J63" s="58"/>
      <c r="K63" s="127" t="str">
        <f t="shared" si="13"/>
        <v> </v>
      </c>
      <c r="L63" s="58"/>
      <c r="M63" s="127" t="str">
        <f t="shared" si="14"/>
        <v> </v>
      </c>
      <c r="N63" s="59"/>
      <c r="O63" s="109">
        <f t="shared" si="15"/>
      </c>
      <c r="P63" s="101">
        <f t="shared" si="18"/>
      </c>
      <c r="Q63" s="118">
        <f t="shared" si="16"/>
        <v>0</v>
      </c>
      <c r="R63" s="29"/>
      <c r="S63" s="104"/>
      <c r="AF63" s="31" t="e">
        <f t="shared" si="17"/>
        <v>#VALUE!</v>
      </c>
    </row>
    <row r="64" spans="1:32" ht="15.75">
      <c r="A64" s="32">
        <v>63</v>
      </c>
      <c r="B64" s="92"/>
      <c r="C64" s="53">
        <f>IF(ISTEXT(C63),C63,"")</f>
      </c>
      <c r="D64" s="126"/>
      <c r="E64" s="107" t="str">
        <f t="shared" si="10"/>
        <v> </v>
      </c>
      <c r="F64" s="57"/>
      <c r="G64" s="127" t="str">
        <f t="shared" si="11"/>
        <v> </v>
      </c>
      <c r="H64" s="57"/>
      <c r="I64" s="127" t="str">
        <f t="shared" si="12"/>
        <v> </v>
      </c>
      <c r="J64" s="58"/>
      <c r="K64" s="127" t="str">
        <f t="shared" si="13"/>
        <v> </v>
      </c>
      <c r="L64" s="58"/>
      <c r="M64" s="127" t="str">
        <f t="shared" si="14"/>
        <v> </v>
      </c>
      <c r="N64" s="59"/>
      <c r="O64" s="109">
        <f t="shared" si="15"/>
      </c>
      <c r="P64" s="101">
        <f t="shared" si="18"/>
      </c>
      <c r="Q64" s="118">
        <f t="shared" si="16"/>
        <v>0</v>
      </c>
      <c r="R64" s="29"/>
      <c r="S64" s="104"/>
      <c r="AF64" s="31" t="e">
        <f t="shared" si="17"/>
        <v>#VALUE!</v>
      </c>
    </row>
    <row r="65" spans="1:32" ht="15.75">
      <c r="A65" s="52">
        <v>64</v>
      </c>
      <c r="B65" s="92"/>
      <c r="C65" s="53">
        <f>IF(ISTEXT(C64),C64,"")</f>
      </c>
      <c r="D65" s="126"/>
      <c r="E65" s="107" t="str">
        <f t="shared" si="10"/>
        <v> </v>
      </c>
      <c r="F65" s="57"/>
      <c r="G65" s="127" t="str">
        <f t="shared" si="11"/>
        <v> </v>
      </c>
      <c r="H65" s="57"/>
      <c r="I65" s="127" t="str">
        <f t="shared" si="12"/>
        <v> </v>
      </c>
      <c r="J65" s="58"/>
      <c r="K65" s="127" t="str">
        <f t="shared" si="13"/>
        <v> </v>
      </c>
      <c r="L65" s="58"/>
      <c r="M65" s="127" t="str">
        <f t="shared" si="14"/>
        <v> </v>
      </c>
      <c r="N65" s="59"/>
      <c r="O65" s="109">
        <f t="shared" si="15"/>
      </c>
      <c r="P65" s="101">
        <f t="shared" si="18"/>
      </c>
      <c r="Q65" s="118">
        <f t="shared" si="16"/>
        <v>0</v>
      </c>
      <c r="R65" s="29"/>
      <c r="S65" s="104"/>
      <c r="AF65" s="31" t="e">
        <f t="shared" si="17"/>
        <v>#VALUE!</v>
      </c>
    </row>
    <row r="66" spans="1:32" ht="16.5" thickBot="1">
      <c r="A66" s="32">
        <v>65</v>
      </c>
      <c r="B66" s="93"/>
      <c r="C66" s="65">
        <f>IF(ISTEXT(C65),C65,"")</f>
      </c>
      <c r="D66" s="67"/>
      <c r="E66" s="110" t="str">
        <f aca="true" t="shared" si="19" ref="E66:E97">IF(D66=0," ",IF(D66&gt;11.26,0,IF(D66&lt;6,"???",TRUNC(58.015*((11.26-D66)^1.81)))))</f>
        <v> </v>
      </c>
      <c r="F66" s="69"/>
      <c r="G66" s="111" t="str">
        <f aca="true" t="shared" si="20" ref="G66:G97">IF(ISBLANK(F66)," ",IF(F66&lt;220,0,IF(F66&gt;730,0,TRUNC(0.14354*((F66-220)^1.4)))))</f>
        <v> </v>
      </c>
      <c r="H66" s="69"/>
      <c r="I66" s="111" t="str">
        <f aca="true" t="shared" si="21" ref="I66:I97">IF(ISBLANK(H66)," ",IF(H66&lt;75,0,IF(H66&gt;250,0,TRUNC(0.8465*((H66-75)^1.42)))))</f>
        <v> </v>
      </c>
      <c r="J66" s="71"/>
      <c r="K66" s="111" t="str">
        <f aca="true" t="shared" si="22" ref="K66:K97">IF(ISBLANK(J66)," ",IF(J66&lt;1.49,0,IF(J66&gt;19.4,0,TRUNC(51.39*((J66-1.5)^1.05)))))</f>
        <v> </v>
      </c>
      <c r="L66" s="71"/>
      <c r="M66" s="111" t="str">
        <f aca="true" t="shared" si="23" ref="M66:M97">IF(L66=0," ",IF(L66&lt;10.2,0,IF(L66&gt;99.8,0,TRUNC(5.33*((L66-10)^1.1)))))</f>
        <v> </v>
      </c>
      <c r="N66" s="72"/>
      <c r="O66" s="112">
        <f aca="true" t="shared" si="24" ref="O66:O97">IF(ISTEXT(N66),N66,IF(N66=0,"",LEFT(N66,1)&amp;":"&amp;MID(N66,2,2)&amp;","&amp;MID(N66,4,1)&amp;"0"))</f>
      </c>
      <c r="P66" s="113">
        <f t="shared" si="18"/>
      </c>
      <c r="Q66" s="114">
        <f aca="true" t="shared" si="25" ref="Q66:Q97">SUM(E66,G66,I66,K66,M66,P66)</f>
        <v>0</v>
      </c>
      <c r="R66" s="29"/>
      <c r="S66" s="104"/>
      <c r="AF66" s="31" t="e">
        <f aca="true" t="shared" si="26" ref="AF66:AF100">IF(ISTEXT(tisic),tisic,(VALUE(LEFT(tisic,1))*60)+(VALUE(MID(tisic,2,2)))+(VALUE(RIGHT(tisic,1))*0.1))</f>
        <v>#VALUE!</v>
      </c>
    </row>
    <row r="67" spans="1:32" ht="16.5" thickTop="1">
      <c r="A67" s="52">
        <v>66</v>
      </c>
      <c r="B67" s="92"/>
      <c r="C67" s="34"/>
      <c r="D67" s="126"/>
      <c r="E67" s="107" t="str">
        <f t="shared" si="19"/>
        <v> </v>
      </c>
      <c r="F67" s="57"/>
      <c r="G67" s="127" t="str">
        <f t="shared" si="20"/>
        <v> </v>
      </c>
      <c r="H67" s="57"/>
      <c r="I67" s="127" t="str">
        <f t="shared" si="21"/>
        <v> </v>
      </c>
      <c r="J67" s="58"/>
      <c r="K67" s="127" t="str">
        <f t="shared" si="22"/>
        <v> </v>
      </c>
      <c r="L67" s="58"/>
      <c r="M67" s="127" t="str">
        <f t="shared" si="23"/>
        <v> </v>
      </c>
      <c r="N67" s="59"/>
      <c r="O67" s="109">
        <f t="shared" si="24"/>
      </c>
      <c r="P67" s="101">
        <f t="shared" si="18"/>
      </c>
      <c r="Q67" s="118">
        <f t="shared" si="25"/>
        <v>0</v>
      </c>
      <c r="R67" s="29"/>
      <c r="S67" s="104"/>
      <c r="AF67" s="31" t="e">
        <f t="shared" si="26"/>
        <v>#VALUE!</v>
      </c>
    </row>
    <row r="68" spans="1:32" ht="15.75">
      <c r="A68" s="32">
        <v>67</v>
      </c>
      <c r="B68" s="92"/>
      <c r="C68" s="53">
        <f>IF(ISTEXT(C67),C67,"")</f>
      </c>
      <c r="D68" s="126"/>
      <c r="E68" s="107" t="str">
        <f t="shared" si="19"/>
        <v> </v>
      </c>
      <c r="F68" s="57"/>
      <c r="G68" s="127" t="str">
        <f t="shared" si="20"/>
        <v> </v>
      </c>
      <c r="H68" s="57"/>
      <c r="I68" s="127" t="str">
        <f t="shared" si="21"/>
        <v> </v>
      </c>
      <c r="J68" s="58"/>
      <c r="K68" s="127" t="str">
        <f t="shared" si="22"/>
        <v> </v>
      </c>
      <c r="L68" s="58"/>
      <c r="M68" s="127" t="str">
        <f t="shared" si="23"/>
        <v> </v>
      </c>
      <c r="N68" s="59"/>
      <c r="O68" s="109">
        <f t="shared" si="24"/>
      </c>
      <c r="P68" s="101">
        <f t="shared" si="18"/>
      </c>
      <c r="Q68" s="118">
        <f t="shared" si="25"/>
        <v>0</v>
      </c>
      <c r="R68" s="29"/>
      <c r="S68" s="104"/>
      <c r="AF68" s="31" t="e">
        <f t="shared" si="26"/>
        <v>#VALUE!</v>
      </c>
    </row>
    <row r="69" spans="1:32" ht="15.75">
      <c r="A69" s="52">
        <v>68</v>
      </c>
      <c r="B69" s="92"/>
      <c r="C69" s="53">
        <f>IF(ISTEXT(C68),C68,"")</f>
      </c>
      <c r="D69" s="126"/>
      <c r="E69" s="107" t="str">
        <f t="shared" si="19"/>
        <v> </v>
      </c>
      <c r="F69" s="57"/>
      <c r="G69" s="127" t="str">
        <f t="shared" si="20"/>
        <v> </v>
      </c>
      <c r="H69" s="57"/>
      <c r="I69" s="127" t="str">
        <f t="shared" si="21"/>
        <v> </v>
      </c>
      <c r="J69" s="58"/>
      <c r="K69" s="127" t="str">
        <f t="shared" si="22"/>
        <v> </v>
      </c>
      <c r="L69" s="58"/>
      <c r="M69" s="127" t="str">
        <f t="shared" si="23"/>
        <v> </v>
      </c>
      <c r="N69" s="59"/>
      <c r="O69" s="109">
        <f t="shared" si="24"/>
      </c>
      <c r="P69" s="101">
        <f t="shared" si="18"/>
      </c>
      <c r="Q69" s="118">
        <f t="shared" si="25"/>
        <v>0</v>
      </c>
      <c r="R69" s="29"/>
      <c r="S69" s="104"/>
      <c r="AF69" s="31" t="e">
        <f t="shared" si="26"/>
        <v>#VALUE!</v>
      </c>
    </row>
    <row r="70" spans="1:32" ht="15.75">
      <c r="A70" s="32">
        <v>69</v>
      </c>
      <c r="B70" s="92"/>
      <c r="C70" s="53">
        <f>IF(ISTEXT(C69),C69,"")</f>
      </c>
      <c r="D70" s="126"/>
      <c r="E70" s="107" t="str">
        <f t="shared" si="19"/>
        <v> </v>
      </c>
      <c r="F70" s="57"/>
      <c r="G70" s="127" t="str">
        <f t="shared" si="20"/>
        <v> </v>
      </c>
      <c r="H70" s="57"/>
      <c r="I70" s="127" t="str">
        <f t="shared" si="21"/>
        <v> </v>
      </c>
      <c r="J70" s="58"/>
      <c r="K70" s="127" t="str">
        <f t="shared" si="22"/>
        <v> </v>
      </c>
      <c r="L70" s="58"/>
      <c r="M70" s="127" t="str">
        <f t="shared" si="23"/>
        <v> </v>
      </c>
      <c r="N70" s="59"/>
      <c r="O70" s="109">
        <f t="shared" si="24"/>
      </c>
      <c r="P70" s="101">
        <f t="shared" si="18"/>
      </c>
      <c r="Q70" s="118">
        <f t="shared" si="25"/>
        <v>0</v>
      </c>
      <c r="R70" s="29"/>
      <c r="S70" s="104"/>
      <c r="AF70" s="31" t="e">
        <f t="shared" si="26"/>
        <v>#VALUE!</v>
      </c>
    </row>
    <row r="71" spans="1:32" ht="16.5" thickBot="1">
      <c r="A71" s="52">
        <v>70</v>
      </c>
      <c r="B71" s="93"/>
      <c r="C71" s="65">
        <f>IF(ISTEXT(C70),C70,"")</f>
      </c>
      <c r="D71" s="67"/>
      <c r="E71" s="110" t="str">
        <f t="shared" si="19"/>
        <v> </v>
      </c>
      <c r="F71" s="69"/>
      <c r="G71" s="111" t="str">
        <f t="shared" si="20"/>
        <v> </v>
      </c>
      <c r="H71" s="69"/>
      <c r="I71" s="111" t="str">
        <f t="shared" si="21"/>
        <v> </v>
      </c>
      <c r="J71" s="71"/>
      <c r="K71" s="111" t="str">
        <f t="shared" si="22"/>
        <v> </v>
      </c>
      <c r="L71" s="71"/>
      <c r="M71" s="111" t="str">
        <f t="shared" si="23"/>
        <v> </v>
      </c>
      <c r="N71" s="72"/>
      <c r="O71" s="112">
        <f t="shared" si="24"/>
      </c>
      <c r="P71" s="113">
        <f t="shared" si="18"/>
      </c>
      <c r="Q71" s="114">
        <f t="shared" si="25"/>
        <v>0</v>
      </c>
      <c r="R71" s="29"/>
      <c r="S71" s="104"/>
      <c r="AF71" s="31" t="e">
        <f t="shared" si="26"/>
        <v>#VALUE!</v>
      </c>
    </row>
    <row r="72" spans="1:32" ht="16.5" thickTop="1">
      <c r="A72" s="32">
        <v>71</v>
      </c>
      <c r="B72" s="92"/>
      <c r="C72" s="34"/>
      <c r="D72" s="126"/>
      <c r="E72" s="107" t="str">
        <f t="shared" si="19"/>
        <v> </v>
      </c>
      <c r="F72" s="57"/>
      <c r="G72" s="127" t="str">
        <f t="shared" si="20"/>
        <v> </v>
      </c>
      <c r="H72" s="57"/>
      <c r="I72" s="127" t="str">
        <f t="shared" si="21"/>
        <v> </v>
      </c>
      <c r="J72" s="58"/>
      <c r="K72" s="127" t="str">
        <f t="shared" si="22"/>
        <v> </v>
      </c>
      <c r="L72" s="58"/>
      <c r="M72" s="127" t="str">
        <f t="shared" si="23"/>
        <v> </v>
      </c>
      <c r="N72" s="59"/>
      <c r="O72" s="109">
        <f t="shared" si="24"/>
      </c>
      <c r="P72" s="101">
        <f t="shared" si="18"/>
      </c>
      <c r="Q72" s="118">
        <f t="shared" si="25"/>
        <v>0</v>
      </c>
      <c r="R72" s="29"/>
      <c r="S72" s="104"/>
      <c r="AF72" s="31" t="e">
        <f t="shared" si="26"/>
        <v>#VALUE!</v>
      </c>
    </row>
    <row r="73" spans="1:32" ht="15.75">
      <c r="A73" s="52">
        <v>72</v>
      </c>
      <c r="B73" s="92"/>
      <c r="C73" s="53">
        <f aca="true" t="shared" si="27" ref="C73:C100">IF(ISTEXT(C72),C72,"")</f>
      </c>
      <c r="D73" s="126"/>
      <c r="E73" s="107" t="str">
        <f t="shared" si="19"/>
        <v> </v>
      </c>
      <c r="F73" s="57"/>
      <c r="G73" s="127" t="str">
        <f t="shared" si="20"/>
        <v> </v>
      </c>
      <c r="H73" s="57"/>
      <c r="I73" s="127" t="str">
        <f t="shared" si="21"/>
        <v> </v>
      </c>
      <c r="J73" s="58"/>
      <c r="K73" s="127" t="str">
        <f t="shared" si="22"/>
        <v> </v>
      </c>
      <c r="L73" s="58"/>
      <c r="M73" s="127" t="str">
        <f t="shared" si="23"/>
        <v> </v>
      </c>
      <c r="N73" s="59"/>
      <c r="O73" s="109">
        <f t="shared" si="24"/>
      </c>
      <c r="P73" s="101">
        <f t="shared" si="18"/>
      </c>
      <c r="Q73" s="118">
        <f t="shared" si="25"/>
        <v>0</v>
      </c>
      <c r="R73" s="29"/>
      <c r="S73" s="104"/>
      <c r="AF73" s="31" t="e">
        <f t="shared" si="26"/>
        <v>#VALUE!</v>
      </c>
    </row>
    <row r="74" spans="1:32" ht="15.75">
      <c r="A74" s="32">
        <v>73</v>
      </c>
      <c r="B74" s="92"/>
      <c r="C74" s="53">
        <f t="shared" si="27"/>
      </c>
      <c r="D74" s="126"/>
      <c r="E74" s="107" t="str">
        <f t="shared" si="19"/>
        <v> </v>
      </c>
      <c r="F74" s="57"/>
      <c r="G74" s="127" t="str">
        <f t="shared" si="20"/>
        <v> </v>
      </c>
      <c r="H74" s="57"/>
      <c r="I74" s="127" t="str">
        <f t="shared" si="21"/>
        <v> </v>
      </c>
      <c r="J74" s="58"/>
      <c r="K74" s="127" t="str">
        <f t="shared" si="22"/>
        <v> </v>
      </c>
      <c r="L74" s="58"/>
      <c r="M74" s="127" t="str">
        <f t="shared" si="23"/>
        <v> </v>
      </c>
      <c r="N74" s="59"/>
      <c r="O74" s="109">
        <f t="shared" si="24"/>
      </c>
      <c r="P74" s="101">
        <f t="shared" si="18"/>
      </c>
      <c r="Q74" s="118">
        <f t="shared" si="25"/>
        <v>0</v>
      </c>
      <c r="R74" s="29"/>
      <c r="S74" s="104"/>
      <c r="AF74" s="31" t="e">
        <f t="shared" si="26"/>
        <v>#VALUE!</v>
      </c>
    </row>
    <row r="75" spans="1:32" ht="15.75">
      <c r="A75" s="52">
        <v>74</v>
      </c>
      <c r="B75" s="92"/>
      <c r="C75" s="53">
        <f t="shared" si="27"/>
      </c>
      <c r="D75" s="126"/>
      <c r="E75" s="107" t="str">
        <f t="shared" si="19"/>
        <v> </v>
      </c>
      <c r="F75" s="57"/>
      <c r="G75" s="127" t="str">
        <f t="shared" si="20"/>
        <v> </v>
      </c>
      <c r="H75" s="57"/>
      <c r="I75" s="127" t="str">
        <f t="shared" si="21"/>
        <v> </v>
      </c>
      <c r="J75" s="58"/>
      <c r="K75" s="127" t="str">
        <f t="shared" si="22"/>
        <v> </v>
      </c>
      <c r="L75" s="58"/>
      <c r="M75" s="127" t="str">
        <f t="shared" si="23"/>
        <v> </v>
      </c>
      <c r="N75" s="59"/>
      <c r="O75" s="109">
        <f t="shared" si="24"/>
      </c>
      <c r="P75" s="101">
        <f t="shared" si="18"/>
      </c>
      <c r="Q75" s="118">
        <f t="shared" si="25"/>
        <v>0</v>
      </c>
      <c r="R75" s="29"/>
      <c r="S75" s="104"/>
      <c r="AF75" s="31" t="e">
        <f t="shared" si="26"/>
        <v>#VALUE!</v>
      </c>
    </row>
    <row r="76" spans="1:32" ht="16.5" thickBot="1">
      <c r="A76" s="32">
        <v>75</v>
      </c>
      <c r="B76" s="93"/>
      <c r="C76" s="65">
        <f t="shared" si="27"/>
      </c>
      <c r="D76" s="67"/>
      <c r="E76" s="110" t="str">
        <f t="shared" si="19"/>
        <v> </v>
      </c>
      <c r="F76" s="69"/>
      <c r="G76" s="111" t="str">
        <f t="shared" si="20"/>
        <v> </v>
      </c>
      <c r="H76" s="69"/>
      <c r="I76" s="111" t="str">
        <f t="shared" si="21"/>
        <v> </v>
      </c>
      <c r="J76" s="71"/>
      <c r="K76" s="111" t="str">
        <f t="shared" si="22"/>
        <v> </v>
      </c>
      <c r="L76" s="71"/>
      <c r="M76" s="111" t="str">
        <f t="shared" si="23"/>
        <v> </v>
      </c>
      <c r="N76" s="72"/>
      <c r="O76" s="112">
        <f t="shared" si="24"/>
      </c>
      <c r="P76" s="113">
        <f aca="true" t="shared" si="28" ref="P76:P100">IF(ISBLANK(N76),"",IF(sec&gt;305.6,0,IF(AF76&lt;150,0,TRUNC(0.08713*((305.58-AF76)^1.8504)))))</f>
      </c>
      <c r="Q76" s="114">
        <f t="shared" si="25"/>
        <v>0</v>
      </c>
      <c r="R76" s="29"/>
      <c r="S76" s="104"/>
      <c r="AF76" s="31" t="e">
        <f t="shared" si="26"/>
        <v>#VALUE!</v>
      </c>
    </row>
    <row r="77" spans="1:32" ht="16.5" thickTop="1">
      <c r="A77" s="52">
        <v>76</v>
      </c>
      <c r="B77" s="92"/>
      <c r="C77" s="34"/>
      <c r="D77" s="126"/>
      <c r="E77" s="107" t="str">
        <f t="shared" si="19"/>
        <v> </v>
      </c>
      <c r="F77" s="57"/>
      <c r="G77" s="127" t="str">
        <f t="shared" si="20"/>
        <v> </v>
      </c>
      <c r="H77" s="57"/>
      <c r="I77" s="127" t="str">
        <f t="shared" si="21"/>
        <v> </v>
      </c>
      <c r="J77" s="58"/>
      <c r="K77" s="127" t="str">
        <f t="shared" si="22"/>
        <v> </v>
      </c>
      <c r="L77" s="58"/>
      <c r="M77" s="127" t="str">
        <f t="shared" si="23"/>
        <v> </v>
      </c>
      <c r="N77" s="59"/>
      <c r="O77" s="109">
        <f t="shared" si="24"/>
      </c>
      <c r="P77" s="101">
        <f t="shared" si="28"/>
      </c>
      <c r="Q77" s="118">
        <f t="shared" si="25"/>
        <v>0</v>
      </c>
      <c r="R77" s="29"/>
      <c r="S77" s="104"/>
      <c r="AF77" s="31" t="e">
        <f t="shared" si="26"/>
        <v>#VALUE!</v>
      </c>
    </row>
    <row r="78" spans="1:32" ht="15.75">
      <c r="A78" s="32">
        <v>77</v>
      </c>
      <c r="B78" s="92"/>
      <c r="C78" s="53">
        <f>IF(ISTEXT(C77),C77,"")</f>
      </c>
      <c r="D78" s="126"/>
      <c r="E78" s="107" t="str">
        <f t="shared" si="19"/>
        <v> </v>
      </c>
      <c r="F78" s="57"/>
      <c r="G78" s="127" t="str">
        <f t="shared" si="20"/>
        <v> </v>
      </c>
      <c r="H78" s="57"/>
      <c r="I78" s="127" t="str">
        <f t="shared" si="21"/>
        <v> </v>
      </c>
      <c r="J78" s="58"/>
      <c r="K78" s="127" t="str">
        <f t="shared" si="22"/>
        <v> </v>
      </c>
      <c r="L78" s="58"/>
      <c r="M78" s="127" t="str">
        <f t="shared" si="23"/>
        <v> </v>
      </c>
      <c r="N78" s="59"/>
      <c r="O78" s="109">
        <f t="shared" si="24"/>
      </c>
      <c r="P78" s="101">
        <f t="shared" si="28"/>
      </c>
      <c r="Q78" s="118">
        <f t="shared" si="25"/>
        <v>0</v>
      </c>
      <c r="R78" s="29"/>
      <c r="S78" s="104"/>
      <c r="AF78" s="31" t="e">
        <f t="shared" si="26"/>
        <v>#VALUE!</v>
      </c>
    </row>
    <row r="79" spans="1:32" ht="15.75">
      <c r="A79" s="52">
        <v>78</v>
      </c>
      <c r="B79" s="92"/>
      <c r="C79" s="53">
        <f t="shared" si="27"/>
      </c>
      <c r="D79" s="126"/>
      <c r="E79" s="107" t="str">
        <f t="shared" si="19"/>
        <v> </v>
      </c>
      <c r="F79" s="57"/>
      <c r="G79" s="127" t="str">
        <f t="shared" si="20"/>
        <v> </v>
      </c>
      <c r="H79" s="57"/>
      <c r="I79" s="127" t="str">
        <f t="shared" si="21"/>
        <v> </v>
      </c>
      <c r="J79" s="58"/>
      <c r="K79" s="127" t="str">
        <f t="shared" si="22"/>
        <v> </v>
      </c>
      <c r="L79" s="58"/>
      <c r="M79" s="127" t="str">
        <f t="shared" si="23"/>
        <v> </v>
      </c>
      <c r="N79" s="59"/>
      <c r="O79" s="109">
        <f t="shared" si="24"/>
      </c>
      <c r="P79" s="101">
        <f t="shared" si="28"/>
      </c>
      <c r="Q79" s="118">
        <f t="shared" si="25"/>
        <v>0</v>
      </c>
      <c r="R79" s="29"/>
      <c r="S79" s="104"/>
      <c r="AF79" s="31" t="e">
        <f t="shared" si="26"/>
        <v>#VALUE!</v>
      </c>
    </row>
    <row r="80" spans="1:32" ht="15.75">
      <c r="A80" s="32">
        <v>79</v>
      </c>
      <c r="B80" s="92"/>
      <c r="C80" s="53">
        <f t="shared" si="27"/>
      </c>
      <c r="D80" s="126"/>
      <c r="E80" s="107" t="str">
        <f t="shared" si="19"/>
        <v> </v>
      </c>
      <c r="F80" s="57"/>
      <c r="G80" s="127" t="str">
        <f t="shared" si="20"/>
        <v> </v>
      </c>
      <c r="H80" s="57"/>
      <c r="I80" s="127" t="str">
        <f t="shared" si="21"/>
        <v> </v>
      </c>
      <c r="J80" s="58"/>
      <c r="K80" s="127" t="str">
        <f t="shared" si="22"/>
        <v> </v>
      </c>
      <c r="L80" s="58"/>
      <c r="M80" s="127" t="str">
        <f t="shared" si="23"/>
        <v> </v>
      </c>
      <c r="N80" s="59"/>
      <c r="O80" s="109">
        <f t="shared" si="24"/>
      </c>
      <c r="P80" s="101">
        <f t="shared" si="28"/>
      </c>
      <c r="Q80" s="118">
        <f t="shared" si="25"/>
        <v>0</v>
      </c>
      <c r="R80" s="29"/>
      <c r="S80" s="104"/>
      <c r="AF80" s="31" t="e">
        <f t="shared" si="26"/>
        <v>#VALUE!</v>
      </c>
    </row>
    <row r="81" spans="1:32" ht="16.5" thickBot="1">
      <c r="A81" s="52">
        <v>80</v>
      </c>
      <c r="B81" s="93"/>
      <c r="C81" s="65">
        <f t="shared" si="27"/>
      </c>
      <c r="D81" s="67"/>
      <c r="E81" s="110" t="str">
        <f t="shared" si="19"/>
        <v> </v>
      </c>
      <c r="F81" s="69"/>
      <c r="G81" s="111" t="str">
        <f t="shared" si="20"/>
        <v> </v>
      </c>
      <c r="H81" s="69"/>
      <c r="I81" s="111" t="str">
        <f t="shared" si="21"/>
        <v> </v>
      </c>
      <c r="J81" s="71"/>
      <c r="K81" s="111" t="str">
        <f t="shared" si="22"/>
        <v> </v>
      </c>
      <c r="L81" s="71"/>
      <c r="M81" s="111" t="str">
        <f t="shared" si="23"/>
        <v> </v>
      </c>
      <c r="N81" s="72"/>
      <c r="O81" s="112">
        <f t="shared" si="24"/>
      </c>
      <c r="P81" s="113">
        <f t="shared" si="28"/>
      </c>
      <c r="Q81" s="114">
        <f t="shared" si="25"/>
        <v>0</v>
      </c>
      <c r="R81" s="29"/>
      <c r="S81" s="104"/>
      <c r="AF81" s="31" t="e">
        <f t="shared" si="26"/>
        <v>#VALUE!</v>
      </c>
    </row>
    <row r="82" spans="1:32" ht="16.5" thickTop="1">
      <c r="A82" s="32">
        <v>81</v>
      </c>
      <c r="B82" s="92"/>
      <c r="C82" s="34"/>
      <c r="D82" s="126"/>
      <c r="E82" s="107" t="str">
        <f t="shared" si="19"/>
        <v> </v>
      </c>
      <c r="F82" s="57"/>
      <c r="G82" s="127" t="str">
        <f t="shared" si="20"/>
        <v> </v>
      </c>
      <c r="H82" s="57"/>
      <c r="I82" s="127" t="str">
        <f t="shared" si="21"/>
        <v> </v>
      </c>
      <c r="J82" s="58"/>
      <c r="K82" s="127" t="str">
        <f t="shared" si="22"/>
        <v> </v>
      </c>
      <c r="L82" s="58"/>
      <c r="M82" s="127" t="str">
        <f t="shared" si="23"/>
        <v> </v>
      </c>
      <c r="N82" s="59"/>
      <c r="O82" s="109">
        <f t="shared" si="24"/>
      </c>
      <c r="P82" s="101">
        <f t="shared" si="28"/>
      </c>
      <c r="Q82" s="118">
        <f t="shared" si="25"/>
        <v>0</v>
      </c>
      <c r="R82" s="29"/>
      <c r="S82" s="104"/>
      <c r="AF82" s="31" t="e">
        <f t="shared" si="26"/>
        <v>#VALUE!</v>
      </c>
    </row>
    <row r="83" spans="1:32" ht="15.75">
      <c r="A83" s="52">
        <v>82</v>
      </c>
      <c r="B83" s="92"/>
      <c r="C83" s="53">
        <f>IF(ISTEXT(C82),C82,"")</f>
      </c>
      <c r="D83" s="126"/>
      <c r="E83" s="107" t="str">
        <f t="shared" si="19"/>
        <v> </v>
      </c>
      <c r="F83" s="57"/>
      <c r="G83" s="127" t="str">
        <f t="shared" si="20"/>
        <v> </v>
      </c>
      <c r="H83" s="57"/>
      <c r="I83" s="127" t="str">
        <f t="shared" si="21"/>
        <v> </v>
      </c>
      <c r="J83" s="58"/>
      <c r="K83" s="127" t="str">
        <f t="shared" si="22"/>
        <v> </v>
      </c>
      <c r="L83" s="58"/>
      <c r="M83" s="127" t="str">
        <f t="shared" si="23"/>
        <v> </v>
      </c>
      <c r="N83" s="59"/>
      <c r="O83" s="109">
        <f t="shared" si="24"/>
      </c>
      <c r="P83" s="101">
        <f t="shared" si="28"/>
      </c>
      <c r="Q83" s="118">
        <f t="shared" si="25"/>
        <v>0</v>
      </c>
      <c r="R83" s="29"/>
      <c r="S83" s="104"/>
      <c r="AF83" s="31" t="e">
        <f t="shared" si="26"/>
        <v>#VALUE!</v>
      </c>
    </row>
    <row r="84" spans="1:32" ht="15.75">
      <c r="A84" s="32">
        <v>83</v>
      </c>
      <c r="B84" s="92"/>
      <c r="C84" s="53">
        <f t="shared" si="27"/>
      </c>
      <c r="D84" s="126"/>
      <c r="E84" s="107" t="str">
        <f t="shared" si="19"/>
        <v> </v>
      </c>
      <c r="F84" s="57"/>
      <c r="G84" s="127" t="str">
        <f t="shared" si="20"/>
        <v> </v>
      </c>
      <c r="H84" s="57"/>
      <c r="I84" s="127" t="str">
        <f t="shared" si="21"/>
        <v> </v>
      </c>
      <c r="J84" s="58"/>
      <c r="K84" s="127" t="str">
        <f t="shared" si="22"/>
        <v> </v>
      </c>
      <c r="L84" s="58"/>
      <c r="M84" s="127" t="str">
        <f t="shared" si="23"/>
        <v> </v>
      </c>
      <c r="N84" s="59"/>
      <c r="O84" s="109">
        <f t="shared" si="24"/>
      </c>
      <c r="P84" s="101">
        <f t="shared" si="28"/>
      </c>
      <c r="Q84" s="118">
        <f t="shared" si="25"/>
        <v>0</v>
      </c>
      <c r="R84" s="29"/>
      <c r="S84" s="104"/>
      <c r="AF84" s="31" t="e">
        <f t="shared" si="26"/>
        <v>#VALUE!</v>
      </c>
    </row>
    <row r="85" spans="1:32" ht="15.75">
      <c r="A85" s="52">
        <v>84</v>
      </c>
      <c r="B85" s="92"/>
      <c r="C85" s="53">
        <f t="shared" si="27"/>
      </c>
      <c r="D85" s="126"/>
      <c r="E85" s="107" t="str">
        <f t="shared" si="19"/>
        <v> </v>
      </c>
      <c r="F85" s="57"/>
      <c r="G85" s="127" t="str">
        <f t="shared" si="20"/>
        <v> </v>
      </c>
      <c r="H85" s="57"/>
      <c r="I85" s="127" t="str">
        <f t="shared" si="21"/>
        <v> </v>
      </c>
      <c r="J85" s="58"/>
      <c r="K85" s="127" t="str">
        <f t="shared" si="22"/>
        <v> </v>
      </c>
      <c r="L85" s="58"/>
      <c r="M85" s="127" t="str">
        <f t="shared" si="23"/>
        <v> </v>
      </c>
      <c r="N85" s="59"/>
      <c r="O85" s="109">
        <f t="shared" si="24"/>
      </c>
      <c r="P85" s="101">
        <f t="shared" si="28"/>
      </c>
      <c r="Q85" s="118">
        <f t="shared" si="25"/>
        <v>0</v>
      </c>
      <c r="R85" s="29"/>
      <c r="S85" s="104"/>
      <c r="AF85" s="31" t="e">
        <f t="shared" si="26"/>
        <v>#VALUE!</v>
      </c>
    </row>
    <row r="86" spans="1:32" ht="16.5" thickBot="1">
      <c r="A86" s="32">
        <v>85</v>
      </c>
      <c r="B86" s="93"/>
      <c r="C86" s="65">
        <f t="shared" si="27"/>
      </c>
      <c r="D86" s="67"/>
      <c r="E86" s="110" t="str">
        <f t="shared" si="19"/>
        <v> </v>
      </c>
      <c r="F86" s="69"/>
      <c r="G86" s="111" t="str">
        <f t="shared" si="20"/>
        <v> </v>
      </c>
      <c r="H86" s="69"/>
      <c r="I86" s="111" t="str">
        <f t="shared" si="21"/>
        <v> </v>
      </c>
      <c r="J86" s="71"/>
      <c r="K86" s="111" t="str">
        <f t="shared" si="22"/>
        <v> </v>
      </c>
      <c r="L86" s="71"/>
      <c r="M86" s="111" t="str">
        <f t="shared" si="23"/>
        <v> </v>
      </c>
      <c r="N86" s="72"/>
      <c r="O86" s="112">
        <f t="shared" si="24"/>
      </c>
      <c r="P86" s="113">
        <f t="shared" si="28"/>
      </c>
      <c r="Q86" s="114">
        <f t="shared" si="25"/>
        <v>0</v>
      </c>
      <c r="R86" s="29"/>
      <c r="S86" s="104"/>
      <c r="AF86" s="31" t="e">
        <f t="shared" si="26"/>
        <v>#VALUE!</v>
      </c>
    </row>
    <row r="87" spans="1:32" ht="16.5" thickTop="1">
      <c r="A87" s="52">
        <v>86</v>
      </c>
      <c r="B87" s="92"/>
      <c r="C87" s="34"/>
      <c r="D87" s="126"/>
      <c r="E87" s="107" t="str">
        <f t="shared" si="19"/>
        <v> </v>
      </c>
      <c r="F87" s="57"/>
      <c r="G87" s="127" t="str">
        <f t="shared" si="20"/>
        <v> </v>
      </c>
      <c r="H87" s="57"/>
      <c r="I87" s="127" t="str">
        <f t="shared" si="21"/>
        <v> </v>
      </c>
      <c r="J87" s="58"/>
      <c r="K87" s="127" t="str">
        <f t="shared" si="22"/>
        <v> </v>
      </c>
      <c r="L87" s="58"/>
      <c r="M87" s="127" t="str">
        <f t="shared" si="23"/>
        <v> </v>
      </c>
      <c r="N87" s="59"/>
      <c r="O87" s="109">
        <f t="shared" si="24"/>
      </c>
      <c r="P87" s="101">
        <f t="shared" si="28"/>
      </c>
      <c r="Q87" s="118">
        <f t="shared" si="25"/>
        <v>0</v>
      </c>
      <c r="R87" s="29"/>
      <c r="S87" s="104"/>
      <c r="AF87" s="31" t="e">
        <f t="shared" si="26"/>
        <v>#VALUE!</v>
      </c>
    </row>
    <row r="88" spans="1:32" ht="15.75">
      <c r="A88" s="32">
        <v>87</v>
      </c>
      <c r="B88" s="92"/>
      <c r="C88" s="53">
        <f>IF(ISTEXT(C87),C87,"")</f>
      </c>
      <c r="D88" s="126"/>
      <c r="E88" s="107" t="str">
        <f t="shared" si="19"/>
        <v> </v>
      </c>
      <c r="F88" s="57"/>
      <c r="G88" s="127" t="str">
        <f t="shared" si="20"/>
        <v> </v>
      </c>
      <c r="H88" s="57"/>
      <c r="I88" s="127" t="str">
        <f t="shared" si="21"/>
        <v> </v>
      </c>
      <c r="J88" s="58"/>
      <c r="K88" s="127" t="str">
        <f t="shared" si="22"/>
        <v> </v>
      </c>
      <c r="L88" s="58"/>
      <c r="M88" s="127" t="str">
        <f t="shared" si="23"/>
        <v> </v>
      </c>
      <c r="N88" s="59"/>
      <c r="O88" s="109">
        <f t="shared" si="24"/>
      </c>
      <c r="P88" s="101">
        <f t="shared" si="28"/>
      </c>
      <c r="Q88" s="118">
        <f t="shared" si="25"/>
        <v>0</v>
      </c>
      <c r="R88" s="29"/>
      <c r="S88" s="104"/>
      <c r="AF88" s="31" t="e">
        <f t="shared" si="26"/>
        <v>#VALUE!</v>
      </c>
    </row>
    <row r="89" spans="1:32" ht="15.75">
      <c r="A89" s="52">
        <v>88</v>
      </c>
      <c r="B89" s="92"/>
      <c r="C89" s="53">
        <f t="shared" si="27"/>
      </c>
      <c r="D89" s="126"/>
      <c r="E89" s="107" t="str">
        <f t="shared" si="19"/>
        <v> </v>
      </c>
      <c r="F89" s="57"/>
      <c r="G89" s="127" t="str">
        <f t="shared" si="20"/>
        <v> </v>
      </c>
      <c r="H89" s="57"/>
      <c r="I89" s="127" t="str">
        <f t="shared" si="21"/>
        <v> </v>
      </c>
      <c r="J89" s="58"/>
      <c r="K89" s="127" t="str">
        <f t="shared" si="22"/>
        <v> </v>
      </c>
      <c r="L89" s="58"/>
      <c r="M89" s="127" t="str">
        <f t="shared" si="23"/>
        <v> </v>
      </c>
      <c r="N89" s="59"/>
      <c r="O89" s="109">
        <f t="shared" si="24"/>
      </c>
      <c r="P89" s="101">
        <f t="shared" si="28"/>
      </c>
      <c r="Q89" s="118">
        <f t="shared" si="25"/>
        <v>0</v>
      </c>
      <c r="R89" s="29"/>
      <c r="S89" s="104"/>
      <c r="AF89" s="31" t="e">
        <f t="shared" si="26"/>
        <v>#VALUE!</v>
      </c>
    </row>
    <row r="90" spans="1:32" ht="15.75">
      <c r="A90" s="32">
        <v>89</v>
      </c>
      <c r="B90" s="92"/>
      <c r="C90" s="53">
        <f t="shared" si="27"/>
      </c>
      <c r="D90" s="126"/>
      <c r="E90" s="107" t="str">
        <f t="shared" si="19"/>
        <v> </v>
      </c>
      <c r="F90" s="57"/>
      <c r="G90" s="127" t="str">
        <f t="shared" si="20"/>
        <v> </v>
      </c>
      <c r="H90" s="57"/>
      <c r="I90" s="127" t="str">
        <f t="shared" si="21"/>
        <v> </v>
      </c>
      <c r="J90" s="58"/>
      <c r="K90" s="127" t="str">
        <f t="shared" si="22"/>
        <v> </v>
      </c>
      <c r="L90" s="58"/>
      <c r="M90" s="127" t="str">
        <f t="shared" si="23"/>
        <v> </v>
      </c>
      <c r="N90" s="59"/>
      <c r="O90" s="109">
        <f t="shared" si="24"/>
      </c>
      <c r="P90" s="101">
        <f t="shared" si="28"/>
      </c>
      <c r="Q90" s="118">
        <f t="shared" si="25"/>
        <v>0</v>
      </c>
      <c r="R90" s="29"/>
      <c r="S90" s="104"/>
      <c r="AF90" s="31" t="e">
        <f t="shared" si="26"/>
        <v>#VALUE!</v>
      </c>
    </row>
    <row r="91" spans="1:32" ht="16.5" thickBot="1">
      <c r="A91" s="52">
        <v>90</v>
      </c>
      <c r="B91" s="93"/>
      <c r="C91" s="65">
        <f t="shared" si="27"/>
      </c>
      <c r="D91" s="67"/>
      <c r="E91" s="110" t="str">
        <f t="shared" si="19"/>
        <v> </v>
      </c>
      <c r="F91" s="69"/>
      <c r="G91" s="111" t="str">
        <f t="shared" si="20"/>
        <v> </v>
      </c>
      <c r="H91" s="69"/>
      <c r="I91" s="111" t="str">
        <f t="shared" si="21"/>
        <v> </v>
      </c>
      <c r="J91" s="71"/>
      <c r="K91" s="111" t="str">
        <f t="shared" si="22"/>
        <v> </v>
      </c>
      <c r="L91" s="71"/>
      <c r="M91" s="111" t="str">
        <f t="shared" si="23"/>
        <v> </v>
      </c>
      <c r="N91" s="72"/>
      <c r="O91" s="112">
        <f t="shared" si="24"/>
      </c>
      <c r="P91" s="113">
        <f t="shared" si="28"/>
      </c>
      <c r="Q91" s="114">
        <f t="shared" si="25"/>
        <v>0</v>
      </c>
      <c r="R91" s="29"/>
      <c r="S91" s="104"/>
      <c r="AF91" s="31" t="e">
        <f t="shared" si="26"/>
        <v>#VALUE!</v>
      </c>
    </row>
    <row r="92" spans="1:32" ht="16.5" thickTop="1">
      <c r="A92" s="32">
        <v>91</v>
      </c>
      <c r="B92" s="92"/>
      <c r="C92" s="34"/>
      <c r="D92" s="126"/>
      <c r="E92" s="107" t="str">
        <f t="shared" si="19"/>
        <v> </v>
      </c>
      <c r="F92" s="57"/>
      <c r="G92" s="127" t="str">
        <f t="shared" si="20"/>
        <v> </v>
      </c>
      <c r="H92" s="57"/>
      <c r="I92" s="127" t="str">
        <f t="shared" si="21"/>
        <v> </v>
      </c>
      <c r="J92" s="58"/>
      <c r="K92" s="127" t="str">
        <f t="shared" si="22"/>
        <v> </v>
      </c>
      <c r="L92" s="58"/>
      <c r="M92" s="127" t="str">
        <f t="shared" si="23"/>
        <v> </v>
      </c>
      <c r="N92" s="59"/>
      <c r="O92" s="109">
        <f t="shared" si="24"/>
      </c>
      <c r="P92" s="101">
        <f t="shared" si="28"/>
      </c>
      <c r="Q92" s="118">
        <f t="shared" si="25"/>
        <v>0</v>
      </c>
      <c r="R92" s="29"/>
      <c r="S92" s="104"/>
      <c r="AF92" s="31" t="e">
        <f t="shared" si="26"/>
        <v>#VALUE!</v>
      </c>
    </row>
    <row r="93" spans="1:32" ht="15.75">
      <c r="A93" s="52">
        <v>92</v>
      </c>
      <c r="B93" s="92"/>
      <c r="C93" s="53">
        <f>IF(ISTEXT(C92),C92,"")</f>
      </c>
      <c r="D93" s="126"/>
      <c r="E93" s="107" t="str">
        <f t="shared" si="19"/>
        <v> </v>
      </c>
      <c r="F93" s="57"/>
      <c r="G93" s="127" t="str">
        <f t="shared" si="20"/>
        <v> </v>
      </c>
      <c r="H93" s="57"/>
      <c r="I93" s="127" t="str">
        <f t="shared" si="21"/>
        <v> </v>
      </c>
      <c r="J93" s="58"/>
      <c r="K93" s="127" t="str">
        <f t="shared" si="22"/>
        <v> </v>
      </c>
      <c r="L93" s="58"/>
      <c r="M93" s="127" t="str">
        <f t="shared" si="23"/>
        <v> </v>
      </c>
      <c r="N93" s="59"/>
      <c r="O93" s="109">
        <f t="shared" si="24"/>
      </c>
      <c r="P93" s="101">
        <f t="shared" si="28"/>
      </c>
      <c r="Q93" s="118">
        <f t="shared" si="25"/>
        <v>0</v>
      </c>
      <c r="R93" s="29"/>
      <c r="S93" s="104"/>
      <c r="AF93" s="31" t="e">
        <f t="shared" si="26"/>
        <v>#VALUE!</v>
      </c>
    </row>
    <row r="94" spans="1:32" ht="15.75">
      <c r="A94" s="32">
        <v>93</v>
      </c>
      <c r="B94" s="92"/>
      <c r="C94" s="53">
        <f t="shared" si="27"/>
      </c>
      <c r="D94" s="126"/>
      <c r="E94" s="107" t="str">
        <f t="shared" si="19"/>
        <v> </v>
      </c>
      <c r="F94" s="57"/>
      <c r="G94" s="127" t="str">
        <f t="shared" si="20"/>
        <v> </v>
      </c>
      <c r="H94" s="57"/>
      <c r="I94" s="127" t="str">
        <f t="shared" si="21"/>
        <v> </v>
      </c>
      <c r="J94" s="58"/>
      <c r="K94" s="127" t="str">
        <f t="shared" si="22"/>
        <v> </v>
      </c>
      <c r="L94" s="58"/>
      <c r="M94" s="127" t="str">
        <f t="shared" si="23"/>
        <v> </v>
      </c>
      <c r="N94" s="59"/>
      <c r="O94" s="109">
        <f t="shared" si="24"/>
      </c>
      <c r="P94" s="101">
        <f t="shared" si="28"/>
      </c>
      <c r="Q94" s="118">
        <f t="shared" si="25"/>
        <v>0</v>
      </c>
      <c r="R94" s="29"/>
      <c r="S94" s="104"/>
      <c r="AF94" s="31" t="e">
        <f t="shared" si="26"/>
        <v>#VALUE!</v>
      </c>
    </row>
    <row r="95" spans="1:32" ht="15.75">
      <c r="A95" s="52">
        <v>94</v>
      </c>
      <c r="B95" s="92"/>
      <c r="C95" s="53">
        <f t="shared" si="27"/>
      </c>
      <c r="D95" s="126"/>
      <c r="E95" s="107" t="str">
        <f t="shared" si="19"/>
        <v> </v>
      </c>
      <c r="F95" s="57"/>
      <c r="G95" s="127" t="str">
        <f t="shared" si="20"/>
        <v> </v>
      </c>
      <c r="H95" s="57"/>
      <c r="I95" s="127" t="str">
        <f t="shared" si="21"/>
        <v> </v>
      </c>
      <c r="J95" s="58"/>
      <c r="K95" s="127" t="str">
        <f t="shared" si="22"/>
        <v> </v>
      </c>
      <c r="L95" s="58"/>
      <c r="M95" s="127" t="str">
        <f t="shared" si="23"/>
        <v> </v>
      </c>
      <c r="N95" s="59"/>
      <c r="O95" s="109">
        <f t="shared" si="24"/>
      </c>
      <c r="P95" s="101">
        <f t="shared" si="28"/>
      </c>
      <c r="Q95" s="118">
        <f t="shared" si="25"/>
        <v>0</v>
      </c>
      <c r="R95" s="29"/>
      <c r="S95" s="104"/>
      <c r="AF95" s="31" t="e">
        <f t="shared" si="26"/>
        <v>#VALUE!</v>
      </c>
    </row>
    <row r="96" spans="1:32" ht="16.5" thickBot="1">
      <c r="A96" s="32">
        <v>95</v>
      </c>
      <c r="B96" s="93"/>
      <c r="C96" s="65">
        <f t="shared" si="27"/>
      </c>
      <c r="D96" s="67"/>
      <c r="E96" s="110" t="str">
        <f t="shared" si="19"/>
        <v> </v>
      </c>
      <c r="F96" s="69"/>
      <c r="G96" s="111" t="str">
        <f t="shared" si="20"/>
        <v> </v>
      </c>
      <c r="H96" s="69"/>
      <c r="I96" s="111" t="str">
        <f t="shared" si="21"/>
        <v> </v>
      </c>
      <c r="J96" s="71"/>
      <c r="K96" s="111" t="str">
        <f t="shared" si="22"/>
        <v> </v>
      </c>
      <c r="L96" s="71"/>
      <c r="M96" s="111" t="str">
        <f t="shared" si="23"/>
        <v> </v>
      </c>
      <c r="N96" s="72"/>
      <c r="O96" s="112">
        <f t="shared" si="24"/>
      </c>
      <c r="P96" s="113">
        <f t="shared" si="28"/>
      </c>
      <c r="Q96" s="114">
        <f t="shared" si="25"/>
        <v>0</v>
      </c>
      <c r="R96" s="29"/>
      <c r="S96" s="104"/>
      <c r="AF96" s="31" t="e">
        <f t="shared" si="26"/>
        <v>#VALUE!</v>
      </c>
    </row>
    <row r="97" spans="1:32" ht="16.5" thickTop="1">
      <c r="A97" s="52">
        <v>96</v>
      </c>
      <c r="B97" s="92"/>
      <c r="C97" s="34"/>
      <c r="D97" s="126"/>
      <c r="E97" s="107" t="str">
        <f t="shared" si="19"/>
        <v> </v>
      </c>
      <c r="F97" s="57"/>
      <c r="G97" s="127" t="str">
        <f t="shared" si="20"/>
        <v> </v>
      </c>
      <c r="H97" s="57"/>
      <c r="I97" s="127" t="str">
        <f t="shared" si="21"/>
        <v> </v>
      </c>
      <c r="J97" s="58"/>
      <c r="K97" s="127" t="str">
        <f t="shared" si="22"/>
        <v> </v>
      </c>
      <c r="L97" s="58"/>
      <c r="M97" s="127" t="str">
        <f t="shared" si="23"/>
        <v> </v>
      </c>
      <c r="N97" s="59"/>
      <c r="O97" s="109">
        <f t="shared" si="24"/>
      </c>
      <c r="P97" s="101">
        <f t="shared" si="28"/>
      </c>
      <c r="Q97" s="118">
        <f t="shared" si="25"/>
        <v>0</v>
      </c>
      <c r="R97" s="29"/>
      <c r="S97" s="104"/>
      <c r="AF97" s="31" t="e">
        <f t="shared" si="26"/>
        <v>#VALUE!</v>
      </c>
    </row>
    <row r="98" spans="1:32" ht="15.75">
      <c r="A98" s="32">
        <v>97</v>
      </c>
      <c r="B98" s="92"/>
      <c r="C98" s="53">
        <f>IF(ISTEXT(C97),C97,"")</f>
      </c>
      <c r="D98" s="126"/>
      <c r="E98" s="107" t="str">
        <f>IF(D98=0," ",IF(D98&gt;11.26,0,IF(D98&lt;6,"???",TRUNC(58.015*((11.26-D98)^1.81)))))</f>
        <v> </v>
      </c>
      <c r="F98" s="57"/>
      <c r="G98" s="127" t="str">
        <f>IF(ISBLANK(F98)," ",IF(F98&lt;220,0,IF(F98&gt;730,0,TRUNC(0.14354*((F98-220)^1.4)))))</f>
        <v> </v>
      </c>
      <c r="H98" s="57"/>
      <c r="I98" s="127" t="str">
        <f>IF(ISBLANK(H98)," ",IF(H98&lt;75,0,IF(H98&gt;250,0,TRUNC(0.8465*((H98-75)^1.42)))))</f>
        <v> </v>
      </c>
      <c r="J98" s="58"/>
      <c r="K98" s="127" t="str">
        <f>IF(ISBLANK(J98)," ",IF(J98&lt;1.49,0,IF(J98&gt;19.4,0,TRUNC(51.39*((J98-1.5)^1.05)))))</f>
        <v> </v>
      </c>
      <c r="L98" s="58"/>
      <c r="M98" s="127" t="str">
        <f>IF(L98=0," ",IF(L98&lt;10.2,0,IF(L98&gt;99.8,0,TRUNC(5.33*((L98-10)^1.1)))))</f>
        <v> </v>
      </c>
      <c r="N98" s="59"/>
      <c r="O98" s="109">
        <f>IF(ISTEXT(N98),N98,IF(N98=0,"",LEFT(N98,1)&amp;":"&amp;MID(N98,2,2)&amp;","&amp;MID(N98,4,1)&amp;"0"))</f>
      </c>
      <c r="P98" s="101">
        <f t="shared" si="28"/>
      </c>
      <c r="Q98" s="118">
        <f>SUM(E98,G98,I98,K98,M98,P98)</f>
        <v>0</v>
      </c>
      <c r="R98" s="29"/>
      <c r="S98" s="104"/>
      <c r="AF98" s="31" t="e">
        <f t="shared" si="26"/>
        <v>#VALUE!</v>
      </c>
    </row>
    <row r="99" spans="1:32" ht="15.75">
      <c r="A99" s="52">
        <v>98</v>
      </c>
      <c r="B99" s="92"/>
      <c r="C99" s="53">
        <f t="shared" si="27"/>
      </c>
      <c r="D99" s="126"/>
      <c r="E99" s="107" t="str">
        <f>IF(D99=0," ",IF(D99&gt;11.26,0,IF(D99&lt;6,"???",TRUNC(58.015*((11.26-D99)^1.81)))))</f>
        <v> </v>
      </c>
      <c r="F99" s="57"/>
      <c r="G99" s="127" t="str">
        <f>IF(ISBLANK(F99)," ",IF(F99&lt;220,0,IF(F99&gt;730,0,TRUNC(0.14354*((F99-220)^1.4)))))</f>
        <v> </v>
      </c>
      <c r="H99" s="57"/>
      <c r="I99" s="127" t="str">
        <f>IF(ISBLANK(H99)," ",IF(H99&lt;75,0,IF(H99&gt;250,0,TRUNC(0.8465*((H99-75)^1.42)))))</f>
        <v> </v>
      </c>
      <c r="J99" s="58"/>
      <c r="K99" s="127" t="str">
        <f>IF(ISBLANK(J99)," ",IF(J99&lt;1.49,0,IF(J99&gt;19.4,0,TRUNC(51.39*((J99-1.5)^1.05)))))</f>
        <v> </v>
      </c>
      <c r="L99" s="58"/>
      <c r="M99" s="127" t="str">
        <f>IF(L99=0," ",IF(L99&lt;10.2,0,IF(L99&gt;99.8,0,TRUNC(5.33*((L99-10)^1.1)))))</f>
        <v> </v>
      </c>
      <c r="N99" s="59"/>
      <c r="O99" s="109">
        <f>IF(ISTEXT(N99),N99,IF(N99=0,"",LEFT(N99,1)&amp;":"&amp;MID(N99,2,2)&amp;","&amp;MID(N99,4,1)&amp;"0"))</f>
      </c>
      <c r="P99" s="101">
        <f t="shared" si="28"/>
      </c>
      <c r="Q99" s="118">
        <f>SUM(E99,G99,I99,K99,M99,P99)</f>
        <v>0</v>
      </c>
      <c r="R99" s="29"/>
      <c r="S99" s="104"/>
      <c r="AF99" s="31" t="e">
        <f t="shared" si="26"/>
        <v>#VALUE!</v>
      </c>
    </row>
    <row r="100" spans="1:32" ht="15.75">
      <c r="A100" s="32">
        <v>99</v>
      </c>
      <c r="B100" s="92"/>
      <c r="C100" s="53">
        <f t="shared" si="27"/>
      </c>
      <c r="D100" s="126"/>
      <c r="E100" s="107" t="str">
        <f>IF(D100=0," ",IF(D100&gt;11.26,0,IF(D100&lt;6,"???",TRUNC(58.015*((11.26-D100)^1.81)))))</f>
        <v> </v>
      </c>
      <c r="F100" s="57"/>
      <c r="G100" s="127" t="str">
        <f>IF(ISBLANK(F100)," ",IF(F100&lt;220,0,IF(F100&gt;730,0,TRUNC(0.14354*((F100-220)^1.4)))))</f>
        <v> </v>
      </c>
      <c r="H100" s="57"/>
      <c r="I100" s="127" t="str">
        <f>IF(ISBLANK(H100)," ",IF(H100&lt;75,0,IF(H100&gt;250,0,TRUNC(0.8465*((H100-75)^1.42)))))</f>
        <v> </v>
      </c>
      <c r="J100" s="58"/>
      <c r="K100" s="127" t="str">
        <f>IF(ISBLANK(J100)," ",IF(J100&lt;1.49,0,IF(J100&gt;19.4,0,TRUNC(51.39*((J100-1.5)^1.05)))))</f>
        <v> </v>
      </c>
      <c r="L100" s="58"/>
      <c r="M100" s="127" t="str">
        <f>IF(L100=0," ",IF(L100&lt;10.2,0,IF(L100&gt;99.8,0,TRUNC(5.33*((L100-10)^1.1)))))</f>
        <v> </v>
      </c>
      <c r="N100" s="59"/>
      <c r="O100" s="109">
        <f>IF(ISTEXT(N100),N100,IF(N100=0,"",LEFT(N100,1)&amp;":"&amp;MID(N100,2,2)&amp;","&amp;MID(N100,4,1)&amp;"0"))</f>
      </c>
      <c r="P100" s="101">
        <f t="shared" si="28"/>
      </c>
      <c r="Q100" s="118">
        <f>SUM(E100,G100,I100,K100,M100,P100)</f>
        <v>0</v>
      </c>
      <c r="R100" s="29"/>
      <c r="S100" s="104"/>
      <c r="AF100" s="31" t="e">
        <f t="shared" si="26"/>
        <v>#VALUE!</v>
      </c>
    </row>
    <row r="101" spans="1:19" ht="16.5" thickBot="1">
      <c r="A101" s="52">
        <v>100</v>
      </c>
      <c r="B101" s="93"/>
      <c r="C101" s="65">
        <f>IF(ISTEXT(C100),C100,"")</f>
      </c>
      <c r="D101" s="67"/>
      <c r="E101" s="110" t="str">
        <f>IF(D101=0," ",IF(D101&gt;11.26,0,IF(D101&lt;6,"???",TRUNC(58.015*((11.26-D101)^1.81)))))</f>
        <v> </v>
      </c>
      <c r="F101" s="69"/>
      <c r="G101" s="111" t="str">
        <f>IF(ISBLANK(F101)," ",IF(F101&lt;220,0,IF(F101&gt;730,0,TRUNC(0.14354*((F101-220)^1.4)))))</f>
        <v> </v>
      </c>
      <c r="H101" s="69"/>
      <c r="I101" s="111" t="str">
        <f>IF(ISBLANK(H101)," ",IF(H101&lt;75,0,IF(H101&gt;250,0,TRUNC(0.8465*((H101-75)^1.42)))))</f>
        <v> </v>
      </c>
      <c r="J101" s="71"/>
      <c r="K101" s="111" t="str">
        <f>IF(ISBLANK(J101)," ",IF(J101&lt;1.49,0,IF(J101&gt;19.4,0,TRUNC(51.39*((J101-1.5)^1.05)))))</f>
        <v> </v>
      </c>
      <c r="L101" s="71"/>
      <c r="M101" s="111" t="str">
        <f>IF(L101=0," ",IF(L101&lt;10.2,0,IF(L101&gt;99.8,0,TRUNC(5.33*((L101-10)^1.1)))))</f>
        <v> </v>
      </c>
      <c r="N101" s="72"/>
      <c r="O101" s="112">
        <f>IF(ISTEXT(N101),N101,IF(N101=0,"",LEFT(N101,1)&amp;":"&amp;MID(N101,2,2)&amp;","&amp;MID(N101,4,1)&amp;"0"))</f>
      </c>
      <c r="P101" s="113">
        <f>IF(ISBLANK(N101),"",IF(sec&gt;305.6,0,IF(AF101&lt;150,0,TRUNC(0.08713*((305.58-AF101)^1.8504)))))</f>
      </c>
      <c r="Q101" s="114">
        <f>SUM(E101,G101,I101,K101,M101,P101)</f>
        <v>0</v>
      </c>
      <c r="R101" s="29"/>
      <c r="S101" s="104"/>
    </row>
    <row r="102" spans="15:19" ht="16.5" thickTop="1">
      <c r="O102" s="89"/>
      <c r="S102" s="104"/>
    </row>
    <row r="103" ht="15">
      <c r="O103" s="89"/>
    </row>
    <row r="104" ht="15">
      <c r="O104" s="89"/>
    </row>
    <row r="105" ht="15">
      <c r="O105" s="89"/>
    </row>
    <row r="106" ht="15">
      <c r="O106" s="89"/>
    </row>
    <row r="107" ht="15">
      <c r="O107" s="89"/>
    </row>
    <row r="108" ht="15">
      <c r="O108" s="89"/>
    </row>
    <row r="109" ht="15">
      <c r="O109" s="89"/>
    </row>
    <row r="110" ht="15">
      <c r="O110" s="89"/>
    </row>
    <row r="111" ht="15">
      <c r="O111" s="89"/>
    </row>
    <row r="112" ht="15">
      <c r="O112" s="89"/>
    </row>
    <row r="113" ht="15">
      <c r="O113" s="89"/>
    </row>
    <row r="114" ht="15">
      <c r="O114" s="89"/>
    </row>
    <row r="115" ht="15">
      <c r="O115" s="89"/>
    </row>
    <row r="116" ht="15">
      <c r="O116" s="89"/>
    </row>
    <row r="117" ht="15">
      <c r="O117" s="89"/>
    </row>
    <row r="118" ht="15">
      <c r="O118" s="89"/>
    </row>
    <row r="119" ht="15">
      <c r="O119" s="89"/>
    </row>
    <row r="120" ht="15">
      <c r="O120" s="89"/>
    </row>
    <row r="121" ht="15">
      <c r="O121" s="89"/>
    </row>
    <row r="122" ht="15">
      <c r="O122" s="89"/>
    </row>
    <row r="123" ht="15">
      <c r="O123" s="89"/>
    </row>
    <row r="124" ht="15">
      <c r="O124" s="89"/>
    </row>
    <row r="125" ht="15">
      <c r="O125" s="89"/>
    </row>
    <row r="126" ht="15">
      <c r="O126" s="89"/>
    </row>
    <row r="127" ht="15">
      <c r="O127" s="89"/>
    </row>
    <row r="128" ht="15">
      <c r="O128" s="89"/>
    </row>
    <row r="129" ht="15">
      <c r="O129" s="89"/>
    </row>
  </sheetData>
  <sheetProtection sheet="1" objects="1" scenarios="1"/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1"/>
  <sheetViews>
    <sheetView showGridLines="0" zoomScale="75" zoomScaleNormal="75" zoomScalePageLayoutView="0" workbookViewId="0" topLeftCell="A1">
      <selection activeCell="A4" sqref="A4"/>
    </sheetView>
  </sheetViews>
  <sheetFormatPr defaultColWidth="9.00390625" defaultRowHeight="12.75"/>
  <cols>
    <col min="1" max="1" width="6.125" style="0" customWidth="1"/>
    <col min="2" max="2" width="18.625" style="0" customWidth="1"/>
    <col min="3" max="3" width="5.125" style="0" customWidth="1"/>
    <col min="4" max="4" width="25.75390625" style="0" customWidth="1"/>
    <col min="5" max="5" width="5.625" style="0" customWidth="1"/>
    <col min="6" max="6" width="5.75390625" style="0" customWidth="1"/>
    <col min="7" max="14" width="7.75390625" style="0" customWidth="1"/>
    <col min="15" max="15" width="7.25390625" style="0" customWidth="1"/>
  </cols>
  <sheetData>
    <row r="1" ht="13.5" thickBot="1">
      <c r="A1" t="s">
        <v>145</v>
      </c>
    </row>
    <row r="2" spans="1:13" ht="16.5" thickBot="1">
      <c r="A2" s="128" t="s">
        <v>174</v>
      </c>
      <c r="B2" s="128"/>
      <c r="C2" s="130"/>
      <c r="D2" s="129"/>
      <c r="E2" s="130"/>
      <c r="J2" s="131" t="s">
        <v>116</v>
      </c>
      <c r="K2" t="s">
        <v>147</v>
      </c>
      <c r="M2" s="218" t="s">
        <v>179</v>
      </c>
    </row>
    <row r="3" spans="1:13" ht="13.5" thickBot="1">
      <c r="A3" s="130" t="s">
        <v>180</v>
      </c>
      <c r="B3" s="130"/>
      <c r="C3" s="130"/>
      <c r="D3" s="132"/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1" t="s">
        <v>182</v>
      </c>
      <c r="L4" s="221"/>
      <c r="M4" s="132"/>
    </row>
    <row r="5" spans="2:10" ht="13.5" thickBot="1">
      <c r="B5" s="130"/>
      <c r="D5" s="130"/>
      <c r="J5" s="134"/>
    </row>
    <row r="6" spans="1:15" ht="26.25" thickBot="1">
      <c r="A6" s="135" t="s">
        <v>123</v>
      </c>
      <c r="B6" s="18" t="s">
        <v>21</v>
      </c>
      <c r="C6" s="136" t="s">
        <v>124</v>
      </c>
      <c r="D6" s="136" t="s">
        <v>163</v>
      </c>
      <c r="E6" s="135" t="s">
        <v>150</v>
      </c>
      <c r="F6" s="135" t="s">
        <v>151</v>
      </c>
      <c r="G6" s="196" t="s">
        <v>152</v>
      </c>
      <c r="H6" s="196" t="s">
        <v>153</v>
      </c>
      <c r="I6" s="197" t="s">
        <v>154</v>
      </c>
      <c r="J6" s="195"/>
      <c r="K6" s="196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40"/>
      <c r="J7" s="207"/>
      <c r="K7" s="181"/>
      <c r="L7" s="12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40"/>
      <c r="J8" s="207"/>
      <c r="K8" s="181"/>
      <c r="L8" s="12"/>
      <c r="M8" s="140"/>
      <c r="N8" s="208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40"/>
      <c r="J9" s="207"/>
      <c r="K9" s="181"/>
      <c r="L9" s="12"/>
      <c r="M9" s="140"/>
      <c r="N9" s="208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40"/>
      <c r="J10" s="207"/>
      <c r="K10" s="181"/>
      <c r="L10" s="12"/>
      <c r="M10" s="140"/>
      <c r="N10" s="208"/>
      <c r="O10" s="181"/>
    </row>
    <row r="11" spans="1:15" ht="12.75">
      <c r="A11" s="12">
        <v>5</v>
      </c>
      <c r="B11" s="12"/>
      <c r="C11" s="141"/>
      <c r="D11" s="12"/>
      <c r="E11" s="150"/>
      <c r="F11" s="12"/>
      <c r="G11" s="12"/>
      <c r="H11" s="12"/>
      <c r="I11" s="140"/>
      <c r="J11" s="207"/>
      <c r="K11" s="181"/>
      <c r="L11" s="12"/>
      <c r="M11" s="140"/>
      <c r="N11" s="208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40"/>
      <c r="J12" s="207"/>
      <c r="K12" s="181"/>
      <c r="L12" s="12"/>
      <c r="M12" s="140"/>
      <c r="N12" s="208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40"/>
      <c r="J13" s="207"/>
      <c r="K13" s="181"/>
      <c r="L13" s="12"/>
      <c r="M13" s="140"/>
      <c r="N13" s="208"/>
      <c r="O13" s="181"/>
    </row>
    <row r="14" spans="1:15" ht="12.75">
      <c r="A14" s="12">
        <v>8</v>
      </c>
      <c r="B14" s="12"/>
      <c r="C14" s="141"/>
      <c r="D14" s="12"/>
      <c r="E14" s="12"/>
      <c r="F14" s="12"/>
      <c r="G14" s="12"/>
      <c r="H14" s="12"/>
      <c r="I14" s="140"/>
      <c r="J14" s="207"/>
      <c r="K14" s="181"/>
      <c r="L14" s="12"/>
      <c r="M14" s="140"/>
      <c r="N14" s="208"/>
      <c r="O14" s="181"/>
    </row>
    <row r="15" spans="1:15" ht="12.75">
      <c r="A15" s="12">
        <v>9</v>
      </c>
      <c r="B15" s="12"/>
      <c r="C15" s="141"/>
      <c r="D15" s="12"/>
      <c r="E15" s="150"/>
      <c r="F15" s="12"/>
      <c r="G15" s="12"/>
      <c r="H15" s="12"/>
      <c r="I15" s="140"/>
      <c r="J15" s="207"/>
      <c r="K15" s="181"/>
      <c r="L15" s="12"/>
      <c r="M15" s="140"/>
      <c r="N15" s="208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40"/>
      <c r="J16" s="207"/>
      <c r="K16" s="181"/>
      <c r="L16" s="12"/>
      <c r="M16" s="140"/>
      <c r="N16" s="208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40"/>
      <c r="J17" s="207"/>
      <c r="K17" s="181"/>
      <c r="L17" s="12"/>
      <c r="M17" s="140"/>
      <c r="N17" s="208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40"/>
      <c r="J18" s="207"/>
      <c r="K18" s="181"/>
      <c r="L18" s="12"/>
      <c r="M18" s="140"/>
      <c r="N18" s="208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40"/>
      <c r="J19" s="207"/>
      <c r="K19" s="181"/>
      <c r="L19" s="12"/>
      <c r="M19" s="140"/>
      <c r="N19" s="208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40"/>
      <c r="J20" s="207"/>
      <c r="K20" s="181"/>
      <c r="L20" s="12"/>
      <c r="M20" s="140"/>
      <c r="N20" s="208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40"/>
      <c r="J21" s="207"/>
      <c r="K21" s="181"/>
      <c r="L21" s="12"/>
      <c r="M21" s="140"/>
      <c r="N21" s="208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40"/>
      <c r="J22" s="207"/>
      <c r="K22" s="181"/>
      <c r="L22" s="12"/>
      <c r="M22" s="140"/>
      <c r="N22" s="208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40"/>
      <c r="J23" s="207"/>
      <c r="K23" s="181"/>
      <c r="L23" s="12"/>
      <c r="M23" s="140"/>
      <c r="N23" s="208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40"/>
      <c r="J24" s="207"/>
      <c r="K24" s="181"/>
      <c r="L24" s="12"/>
      <c r="M24" s="140"/>
      <c r="N24" s="208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40"/>
      <c r="J25" s="207"/>
      <c r="K25" s="181"/>
      <c r="L25" s="12"/>
      <c r="M25" s="140"/>
      <c r="N25" s="208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40"/>
      <c r="J26" s="207"/>
      <c r="K26" s="181"/>
      <c r="L26" s="12"/>
      <c r="M26" s="140"/>
      <c r="N26" s="208"/>
      <c r="O26" s="181"/>
    </row>
    <row r="27" spans="1:15" ht="12.75">
      <c r="A27" s="12">
        <v>22</v>
      </c>
      <c r="B27" s="12"/>
      <c r="C27" s="141"/>
      <c r="D27" s="12"/>
      <c r="E27" s="150"/>
      <c r="F27" s="12"/>
      <c r="G27" s="12"/>
      <c r="H27" s="12"/>
      <c r="I27" s="140"/>
      <c r="J27" s="207"/>
      <c r="K27" s="181"/>
      <c r="L27" s="12"/>
      <c r="M27" s="140"/>
      <c r="N27" s="208"/>
      <c r="O27" s="181"/>
    </row>
    <row r="28" spans="1:15" ht="12.75">
      <c r="A28" s="12">
        <v>23</v>
      </c>
      <c r="B28" s="12"/>
      <c r="C28" s="141"/>
      <c r="D28" s="12"/>
      <c r="E28" s="150"/>
      <c r="F28" s="12"/>
      <c r="G28" s="12"/>
      <c r="H28" s="12"/>
      <c r="I28" s="140"/>
      <c r="J28" s="207"/>
      <c r="K28" s="181"/>
      <c r="L28" s="12"/>
      <c r="M28" s="140"/>
      <c r="N28" s="208"/>
      <c r="O28" s="181"/>
    </row>
    <row r="29" spans="1:15" ht="12.75">
      <c r="A29" s="12">
        <v>24</v>
      </c>
      <c r="B29" s="12"/>
      <c r="C29" s="141"/>
      <c r="D29" s="12"/>
      <c r="E29" s="150"/>
      <c r="F29" s="12"/>
      <c r="G29" s="12"/>
      <c r="H29" s="12"/>
      <c r="I29" s="140"/>
      <c r="J29" s="207"/>
      <c r="K29" s="181"/>
      <c r="L29" s="12"/>
      <c r="M29" s="140"/>
      <c r="N29" s="208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40"/>
      <c r="J30" s="207"/>
      <c r="K30" s="181"/>
      <c r="L30" s="12"/>
      <c r="M30" s="140"/>
      <c r="N30" s="208"/>
      <c r="O30" s="181"/>
    </row>
    <row r="31" spans="1:15" ht="13.5" thickBot="1">
      <c r="A31" s="12"/>
      <c r="B31" s="141"/>
      <c r="C31" s="141"/>
      <c r="D31" s="141"/>
      <c r="E31" s="150"/>
      <c r="F31" s="12"/>
      <c r="G31" s="12"/>
      <c r="H31" s="12"/>
      <c r="I31" s="140"/>
      <c r="J31" s="209"/>
      <c r="K31" s="181"/>
      <c r="L31" s="12"/>
      <c r="M31" s="140"/>
      <c r="N31" s="210"/>
      <c r="O31" s="181"/>
    </row>
    <row r="32" spans="2:15" ht="12.75">
      <c r="B32" s="151"/>
      <c r="C32" s="151"/>
      <c r="D32" s="151"/>
      <c r="E32" s="153"/>
      <c r="F32" s="151"/>
      <c r="G32" s="151"/>
      <c r="H32" s="151"/>
      <c r="I32" s="151"/>
      <c r="J32" s="151"/>
      <c r="K32" s="151"/>
      <c r="L32" s="151"/>
      <c r="M32" s="151"/>
      <c r="N32" s="151"/>
      <c r="O32" s="151"/>
    </row>
    <row r="33" spans="2:15" ht="12.75">
      <c r="B33" s="151"/>
      <c r="C33" s="151"/>
      <c r="D33" s="151"/>
      <c r="E33" s="153"/>
      <c r="F33" s="151"/>
      <c r="G33" s="151"/>
      <c r="H33" s="151"/>
      <c r="I33" s="151"/>
      <c r="J33" s="151"/>
      <c r="K33" s="151"/>
      <c r="L33" s="151"/>
      <c r="M33" s="151"/>
      <c r="N33" s="151"/>
      <c r="O33" s="151"/>
    </row>
    <row r="34" spans="2:15" ht="12.75">
      <c r="B34" s="155" t="s">
        <v>137</v>
      </c>
      <c r="C34" s="156"/>
      <c r="D34" s="155"/>
      <c r="E34" s="157"/>
      <c r="F34" s="156"/>
      <c r="G34" s="151"/>
      <c r="H34" s="155" t="s">
        <v>136</v>
      </c>
      <c r="I34" s="157"/>
      <c r="J34" s="157"/>
      <c r="K34" s="155"/>
      <c r="L34" s="157"/>
      <c r="M34" s="157"/>
      <c r="N34" s="157"/>
      <c r="O34" s="156"/>
    </row>
    <row r="35" spans="2:15" ht="12.75">
      <c r="B35" s="158" t="s">
        <v>140</v>
      </c>
      <c r="C35" s="159"/>
      <c r="D35" s="158"/>
      <c r="E35" s="151"/>
      <c r="F35" s="159"/>
      <c r="G35" s="151"/>
      <c r="H35" s="158"/>
      <c r="I35" s="151"/>
      <c r="J35" s="151"/>
      <c r="K35" s="158"/>
      <c r="L35" s="151"/>
      <c r="M35" s="151"/>
      <c r="N35" s="151"/>
      <c r="O35" s="159"/>
    </row>
    <row r="36" spans="2:15" ht="12.75">
      <c r="B36" s="144" t="s">
        <v>139</v>
      </c>
      <c r="C36" s="160"/>
      <c r="D36" s="144"/>
      <c r="E36" s="161"/>
      <c r="F36" s="160"/>
      <c r="G36" s="151"/>
      <c r="H36" s="144" t="s">
        <v>141</v>
      </c>
      <c r="I36" s="161"/>
      <c r="J36" s="161"/>
      <c r="K36" s="144"/>
      <c r="L36" s="161"/>
      <c r="M36" s="161"/>
      <c r="N36" s="161"/>
      <c r="O36" s="160"/>
    </row>
    <row r="37" spans="2:15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</row>
    <row r="38" spans="2:15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40" ht="13.5" thickBot="1">
      <c r="A40" t="s">
        <v>145</v>
      </c>
    </row>
    <row r="41" spans="1:13" ht="16.5" thickBot="1">
      <c r="A41" s="128" t="s">
        <v>174</v>
      </c>
      <c r="B41" s="128"/>
      <c r="C41" s="130"/>
      <c r="D41" s="129"/>
      <c r="E41" s="130"/>
      <c r="J41" s="131" t="s">
        <v>116</v>
      </c>
      <c r="K41" t="s">
        <v>147</v>
      </c>
      <c r="M41" s="219" t="s">
        <v>179</v>
      </c>
    </row>
    <row r="42" spans="1:13" ht="13.5" thickBot="1">
      <c r="A42" s="130" t="s">
        <v>180</v>
      </c>
      <c r="B42" s="130"/>
      <c r="C42" s="130"/>
      <c r="D42" s="132"/>
      <c r="J42" s="134" t="s">
        <v>119</v>
      </c>
      <c r="K42" s="187"/>
      <c r="L42" s="188"/>
      <c r="M42" s="189"/>
    </row>
    <row r="43" spans="1:13" ht="12.75">
      <c r="A43" t="s">
        <v>118</v>
      </c>
      <c r="B43" s="133"/>
      <c r="D43" t="s">
        <v>120</v>
      </c>
      <c r="J43" s="134"/>
      <c r="K43" s="224" t="s">
        <v>184</v>
      </c>
      <c r="L43" s="224"/>
      <c r="M43" s="220"/>
    </row>
    <row r="44" spans="2:17" ht="13.5" thickBot="1">
      <c r="B44" s="130"/>
      <c r="D44" s="130"/>
      <c r="J44" s="134"/>
      <c r="P44" s="151"/>
      <c r="Q44" s="151"/>
    </row>
    <row r="45" spans="1:18" ht="26.25" thickBot="1">
      <c r="A45" s="135" t="s">
        <v>123</v>
      </c>
      <c r="B45" s="18" t="s">
        <v>21</v>
      </c>
      <c r="C45" s="136" t="s">
        <v>124</v>
      </c>
      <c r="D45" s="136" t="s">
        <v>163</v>
      </c>
      <c r="E45" s="135" t="s">
        <v>150</v>
      </c>
      <c r="F45" s="135" t="s">
        <v>151</v>
      </c>
      <c r="G45" s="196" t="s">
        <v>152</v>
      </c>
      <c r="H45" s="196" t="s">
        <v>153</v>
      </c>
      <c r="I45" s="197" t="s">
        <v>154</v>
      </c>
      <c r="J45" s="195"/>
      <c r="K45" s="196" t="s">
        <v>155</v>
      </c>
      <c r="L45" s="196" t="s">
        <v>156</v>
      </c>
      <c r="M45" s="197" t="s">
        <v>157</v>
      </c>
      <c r="N45" s="198" t="s">
        <v>158</v>
      </c>
      <c r="O45" s="199" t="s">
        <v>159</v>
      </c>
      <c r="P45" s="151"/>
      <c r="Q45" s="151"/>
      <c r="R45" s="151"/>
    </row>
    <row r="46" spans="1:18" ht="12.75">
      <c r="A46" s="12">
        <v>1</v>
      </c>
      <c r="B46" s="12"/>
      <c r="C46" s="141"/>
      <c r="D46" s="160"/>
      <c r="E46" s="150"/>
      <c r="F46" s="12"/>
      <c r="G46" s="12"/>
      <c r="H46" s="12"/>
      <c r="I46" s="140"/>
      <c r="J46" s="207"/>
      <c r="K46" s="181"/>
      <c r="L46" s="12"/>
      <c r="M46" s="140"/>
      <c r="N46" s="200"/>
      <c r="O46" s="181"/>
      <c r="P46" s="151"/>
      <c r="Q46" s="151"/>
      <c r="R46" s="151"/>
    </row>
    <row r="47" spans="1:18" ht="12.75">
      <c r="A47" s="12">
        <v>2</v>
      </c>
      <c r="B47" s="12"/>
      <c r="C47" s="141"/>
      <c r="D47" s="160"/>
      <c r="E47" s="150"/>
      <c r="F47" s="12"/>
      <c r="G47" s="12"/>
      <c r="H47" s="12"/>
      <c r="I47" s="140"/>
      <c r="J47" s="207"/>
      <c r="K47" s="181"/>
      <c r="L47" s="12"/>
      <c r="M47" s="140"/>
      <c r="N47" s="208"/>
      <c r="O47" s="181"/>
      <c r="P47" s="151"/>
      <c r="Q47" s="151"/>
      <c r="R47" s="151"/>
    </row>
    <row r="48" spans="1:18" ht="12.75">
      <c r="A48" s="12">
        <v>3</v>
      </c>
      <c r="B48" s="12"/>
      <c r="C48" s="141"/>
      <c r="D48" s="160"/>
      <c r="E48" s="150"/>
      <c r="F48" s="12"/>
      <c r="G48" s="12"/>
      <c r="H48" s="12"/>
      <c r="I48" s="140"/>
      <c r="J48" s="207"/>
      <c r="K48" s="181"/>
      <c r="L48" s="12"/>
      <c r="M48" s="140"/>
      <c r="N48" s="208"/>
      <c r="O48" s="181"/>
      <c r="P48" s="151"/>
      <c r="Q48" s="151"/>
      <c r="R48" s="151"/>
    </row>
    <row r="49" spans="1:18" ht="12.75">
      <c r="A49" s="12">
        <v>4</v>
      </c>
      <c r="B49" s="12"/>
      <c r="C49" s="141"/>
      <c r="D49" s="160"/>
      <c r="E49" s="150"/>
      <c r="F49" s="12"/>
      <c r="G49" s="12"/>
      <c r="H49" s="12"/>
      <c r="I49" s="140"/>
      <c r="J49" s="207"/>
      <c r="K49" s="181"/>
      <c r="L49" s="12"/>
      <c r="M49" s="140"/>
      <c r="N49" s="208"/>
      <c r="O49" s="181"/>
      <c r="P49" s="151"/>
      <c r="Q49" s="151"/>
      <c r="R49" s="151"/>
    </row>
    <row r="50" spans="1:18" ht="12.75">
      <c r="A50" s="12">
        <v>5</v>
      </c>
      <c r="B50" s="12"/>
      <c r="C50" s="141"/>
      <c r="D50" s="160"/>
      <c r="E50" s="150"/>
      <c r="F50" s="12"/>
      <c r="G50" s="12"/>
      <c r="H50" s="12"/>
      <c r="I50" s="140"/>
      <c r="J50" s="207"/>
      <c r="K50" s="181"/>
      <c r="L50" s="12"/>
      <c r="M50" s="140"/>
      <c r="N50" s="208"/>
      <c r="O50" s="181"/>
      <c r="P50" s="151"/>
      <c r="Q50" s="151"/>
      <c r="R50" s="151"/>
    </row>
    <row r="51" spans="1:18" ht="12.75">
      <c r="A51" s="12">
        <v>6</v>
      </c>
      <c r="B51" s="12"/>
      <c r="C51" s="141"/>
      <c r="D51" s="160"/>
      <c r="E51" s="150"/>
      <c r="F51" s="12"/>
      <c r="G51" s="12"/>
      <c r="H51" s="12"/>
      <c r="I51" s="140"/>
      <c r="J51" s="207"/>
      <c r="K51" s="181"/>
      <c r="L51" s="12"/>
      <c r="M51" s="140"/>
      <c r="N51" s="208"/>
      <c r="O51" s="181"/>
      <c r="P51" s="151"/>
      <c r="Q51" s="151"/>
      <c r="R51" s="151"/>
    </row>
    <row r="52" spans="1:18" ht="12.75">
      <c r="A52" s="12">
        <v>7</v>
      </c>
      <c r="B52" s="12"/>
      <c r="C52" s="141"/>
      <c r="D52" s="160"/>
      <c r="E52" s="150"/>
      <c r="F52" s="12"/>
      <c r="G52" s="12"/>
      <c r="H52" s="12"/>
      <c r="I52" s="140"/>
      <c r="J52" s="207"/>
      <c r="K52" s="181"/>
      <c r="L52" s="12"/>
      <c r="M52" s="140"/>
      <c r="N52" s="208"/>
      <c r="O52" s="181"/>
      <c r="P52" s="151"/>
      <c r="Q52" s="151"/>
      <c r="R52" s="151"/>
    </row>
    <row r="53" spans="1:18" ht="12.75">
      <c r="A53" s="12">
        <v>8</v>
      </c>
      <c r="B53" s="12"/>
      <c r="C53" s="141"/>
      <c r="D53" s="160"/>
      <c r="E53" s="12"/>
      <c r="F53" s="12"/>
      <c r="G53" s="12"/>
      <c r="H53" s="12"/>
      <c r="I53" s="140"/>
      <c r="J53" s="207"/>
      <c r="K53" s="181"/>
      <c r="L53" s="12"/>
      <c r="M53" s="140"/>
      <c r="N53" s="208"/>
      <c r="O53" s="181"/>
      <c r="P53" s="151"/>
      <c r="Q53" s="151"/>
      <c r="R53" s="151"/>
    </row>
    <row r="54" spans="1:18" ht="12.75">
      <c r="A54" s="12">
        <v>9</v>
      </c>
      <c r="B54" s="12"/>
      <c r="C54" s="141"/>
      <c r="D54" s="160"/>
      <c r="E54" s="150"/>
      <c r="F54" s="12"/>
      <c r="G54" s="12"/>
      <c r="H54" s="12"/>
      <c r="I54" s="140"/>
      <c r="J54" s="207"/>
      <c r="K54" s="181"/>
      <c r="L54" s="12"/>
      <c r="M54" s="140"/>
      <c r="N54" s="208"/>
      <c r="O54" s="181"/>
      <c r="P54" s="151"/>
      <c r="Q54" s="151"/>
      <c r="R54" s="151"/>
    </row>
    <row r="55" spans="1:18" ht="12.75">
      <c r="A55" s="12">
        <v>10</v>
      </c>
      <c r="B55" s="12"/>
      <c r="C55" s="141"/>
      <c r="D55" s="160"/>
      <c r="E55" s="150"/>
      <c r="F55" s="12"/>
      <c r="G55" s="12"/>
      <c r="H55" s="12"/>
      <c r="I55" s="140"/>
      <c r="J55" s="207"/>
      <c r="K55" s="181"/>
      <c r="L55" s="12"/>
      <c r="M55" s="140"/>
      <c r="N55" s="208"/>
      <c r="O55" s="181"/>
      <c r="P55" s="151"/>
      <c r="Q55" s="151"/>
      <c r="R55" s="151"/>
    </row>
    <row r="56" spans="1:18" ht="12.75">
      <c r="A56" s="12">
        <v>11</v>
      </c>
      <c r="B56" s="12"/>
      <c r="C56" s="141"/>
      <c r="D56" s="160"/>
      <c r="E56" s="150"/>
      <c r="F56" s="12"/>
      <c r="G56" s="12"/>
      <c r="H56" s="12"/>
      <c r="I56" s="140"/>
      <c r="J56" s="207"/>
      <c r="K56" s="181"/>
      <c r="L56" s="12"/>
      <c r="M56" s="140"/>
      <c r="N56" s="208"/>
      <c r="O56" s="181"/>
      <c r="P56" s="151"/>
      <c r="Q56" s="151"/>
      <c r="R56" s="151"/>
    </row>
    <row r="57" spans="1:18" ht="12.75">
      <c r="A57" s="12">
        <v>12</v>
      </c>
      <c r="B57" s="12"/>
      <c r="C57" s="141"/>
      <c r="D57" s="160"/>
      <c r="E57" s="150"/>
      <c r="F57" s="12"/>
      <c r="G57" s="12"/>
      <c r="H57" s="12"/>
      <c r="I57" s="140"/>
      <c r="J57" s="207"/>
      <c r="K57" s="181"/>
      <c r="L57" s="12"/>
      <c r="M57" s="140"/>
      <c r="N57" s="208"/>
      <c r="O57" s="181"/>
      <c r="P57" s="151"/>
      <c r="Q57" s="151"/>
      <c r="R57" s="151"/>
    </row>
    <row r="58" spans="1:18" ht="12.75">
      <c r="A58" s="12">
        <v>13</v>
      </c>
      <c r="B58" s="12"/>
      <c r="C58" s="141"/>
      <c r="D58" s="160"/>
      <c r="E58" s="150"/>
      <c r="F58" s="12"/>
      <c r="G58" s="12"/>
      <c r="H58" s="12"/>
      <c r="I58" s="140"/>
      <c r="J58" s="207"/>
      <c r="K58" s="181"/>
      <c r="L58" s="12"/>
      <c r="M58" s="140"/>
      <c r="N58" s="208"/>
      <c r="O58" s="181"/>
      <c r="P58" s="151"/>
      <c r="Q58" s="151"/>
      <c r="R58" s="151"/>
    </row>
    <row r="59" spans="1:18" ht="12.75">
      <c r="A59" s="12">
        <v>14</v>
      </c>
      <c r="B59" s="12"/>
      <c r="C59" s="141"/>
      <c r="D59" s="160"/>
      <c r="E59" s="150"/>
      <c r="F59" s="12"/>
      <c r="G59" s="12"/>
      <c r="H59" s="12"/>
      <c r="I59" s="140"/>
      <c r="J59" s="207"/>
      <c r="K59" s="181"/>
      <c r="L59" s="12"/>
      <c r="M59" s="140"/>
      <c r="N59" s="208"/>
      <c r="O59" s="181"/>
      <c r="P59" s="151"/>
      <c r="Q59" s="151"/>
      <c r="R59" s="151"/>
    </row>
    <row r="60" spans="1:18" ht="12.75">
      <c r="A60" s="12">
        <v>15</v>
      </c>
      <c r="B60" s="12"/>
      <c r="C60" s="141"/>
      <c r="D60" s="12"/>
      <c r="E60" s="150"/>
      <c r="F60" s="12"/>
      <c r="G60" s="12"/>
      <c r="H60" s="12"/>
      <c r="I60" s="140"/>
      <c r="J60" s="207"/>
      <c r="K60" s="181"/>
      <c r="L60" s="12"/>
      <c r="M60" s="140"/>
      <c r="N60" s="208"/>
      <c r="O60" s="181"/>
      <c r="P60" s="151"/>
      <c r="Q60" s="151"/>
      <c r="R60" s="151"/>
    </row>
    <row r="61" spans="1:18" ht="12.75">
      <c r="A61" s="12">
        <v>16</v>
      </c>
      <c r="B61" s="12"/>
      <c r="C61" s="141"/>
      <c r="D61" s="12"/>
      <c r="E61" s="150"/>
      <c r="F61" s="12"/>
      <c r="G61" s="12"/>
      <c r="H61" s="12"/>
      <c r="I61" s="140"/>
      <c r="J61" s="207"/>
      <c r="K61" s="181"/>
      <c r="L61" s="12"/>
      <c r="M61" s="140"/>
      <c r="N61" s="208"/>
      <c r="O61" s="181"/>
      <c r="P61" s="151"/>
      <c r="Q61" s="151"/>
      <c r="R61" s="151"/>
    </row>
    <row r="62" spans="1:18" ht="12.75">
      <c r="A62" s="12">
        <v>17</v>
      </c>
      <c r="B62" s="12"/>
      <c r="C62" s="141"/>
      <c r="D62" s="12"/>
      <c r="E62" s="150"/>
      <c r="F62" s="12"/>
      <c r="G62" s="12"/>
      <c r="H62" s="12"/>
      <c r="I62" s="140"/>
      <c r="J62" s="207"/>
      <c r="K62" s="181"/>
      <c r="L62" s="12"/>
      <c r="M62" s="140"/>
      <c r="N62" s="208"/>
      <c r="O62" s="181"/>
      <c r="P62" s="151"/>
      <c r="Q62" s="151"/>
      <c r="R62" s="151"/>
    </row>
    <row r="63" spans="1:18" ht="12.75">
      <c r="A63" s="12">
        <v>18</v>
      </c>
      <c r="B63" s="12"/>
      <c r="C63" s="141"/>
      <c r="D63" s="12"/>
      <c r="E63" s="150"/>
      <c r="F63" s="12"/>
      <c r="G63" s="12"/>
      <c r="H63" s="12"/>
      <c r="I63" s="140"/>
      <c r="J63" s="207"/>
      <c r="K63" s="181"/>
      <c r="L63" s="12"/>
      <c r="M63" s="140"/>
      <c r="N63" s="208"/>
      <c r="O63" s="181"/>
      <c r="P63" s="151"/>
      <c r="Q63" s="151"/>
      <c r="R63" s="151"/>
    </row>
    <row r="64" spans="1:18" ht="12.75">
      <c r="A64" s="12">
        <v>19</v>
      </c>
      <c r="B64" s="12"/>
      <c r="C64" s="141"/>
      <c r="D64" s="12"/>
      <c r="E64" s="150"/>
      <c r="F64" s="12"/>
      <c r="G64" s="12"/>
      <c r="H64" s="12"/>
      <c r="I64" s="140"/>
      <c r="J64" s="207"/>
      <c r="K64" s="181"/>
      <c r="L64" s="12"/>
      <c r="M64" s="140"/>
      <c r="N64" s="208"/>
      <c r="O64" s="181"/>
      <c r="P64" s="151"/>
      <c r="Q64" s="151"/>
      <c r="R64" s="151"/>
    </row>
    <row r="65" spans="1:18" ht="12.75">
      <c r="A65" s="12">
        <v>20</v>
      </c>
      <c r="B65" s="12"/>
      <c r="C65" s="141"/>
      <c r="D65" s="12"/>
      <c r="E65" s="150"/>
      <c r="F65" s="12"/>
      <c r="G65" s="12"/>
      <c r="H65" s="12"/>
      <c r="I65" s="140"/>
      <c r="J65" s="207"/>
      <c r="K65" s="181"/>
      <c r="L65" s="12"/>
      <c r="M65" s="140"/>
      <c r="N65" s="208"/>
      <c r="O65" s="181"/>
      <c r="P65" s="151"/>
      <c r="Q65" s="151"/>
      <c r="R65" s="151"/>
    </row>
    <row r="66" spans="1:18" ht="12.75">
      <c r="A66" s="12">
        <v>21</v>
      </c>
      <c r="B66" s="12"/>
      <c r="C66" s="141"/>
      <c r="D66" s="12"/>
      <c r="E66" s="150"/>
      <c r="F66" s="12"/>
      <c r="G66" s="12"/>
      <c r="H66" s="12"/>
      <c r="I66" s="140"/>
      <c r="J66" s="207"/>
      <c r="K66" s="181"/>
      <c r="L66" s="12"/>
      <c r="M66" s="140"/>
      <c r="N66" s="208"/>
      <c r="O66" s="181"/>
      <c r="P66" s="151"/>
      <c r="Q66" s="151"/>
      <c r="R66" s="151"/>
    </row>
    <row r="67" spans="1:18" ht="12.75">
      <c r="A67" s="12">
        <v>22</v>
      </c>
      <c r="B67" s="12"/>
      <c r="C67" s="141"/>
      <c r="D67" s="12"/>
      <c r="E67" s="150"/>
      <c r="F67" s="12"/>
      <c r="G67" s="12"/>
      <c r="H67" s="12"/>
      <c r="I67" s="140"/>
      <c r="J67" s="207"/>
      <c r="K67" s="181"/>
      <c r="L67" s="12"/>
      <c r="M67" s="140"/>
      <c r="N67" s="208"/>
      <c r="O67" s="181"/>
      <c r="P67" s="151"/>
      <c r="Q67" s="151"/>
      <c r="R67" s="151"/>
    </row>
    <row r="68" spans="1:18" ht="12.75">
      <c r="A68" s="12">
        <v>23</v>
      </c>
      <c r="B68" s="12"/>
      <c r="C68" s="141"/>
      <c r="D68" s="12"/>
      <c r="E68" s="150"/>
      <c r="F68" s="12"/>
      <c r="G68" s="12"/>
      <c r="H68" s="12"/>
      <c r="I68" s="140"/>
      <c r="J68" s="207"/>
      <c r="K68" s="181"/>
      <c r="L68" s="12"/>
      <c r="M68" s="140"/>
      <c r="N68" s="208"/>
      <c r="O68" s="181"/>
      <c r="P68" s="151"/>
      <c r="Q68" s="151"/>
      <c r="R68" s="151"/>
    </row>
    <row r="69" spans="1:18" ht="12.75">
      <c r="A69" s="12">
        <v>24</v>
      </c>
      <c r="B69" s="12"/>
      <c r="C69" s="141"/>
      <c r="D69" s="12"/>
      <c r="E69" s="150"/>
      <c r="F69" s="12"/>
      <c r="G69" s="12"/>
      <c r="H69" s="12"/>
      <c r="I69" s="140"/>
      <c r="J69" s="207"/>
      <c r="K69" s="181"/>
      <c r="L69" s="12"/>
      <c r="M69" s="140"/>
      <c r="N69" s="208"/>
      <c r="O69" s="181"/>
      <c r="P69" s="151"/>
      <c r="Q69" s="151"/>
      <c r="R69" s="151"/>
    </row>
    <row r="70" spans="1:18" ht="13.5" thickBot="1">
      <c r="A70" s="12">
        <v>25</v>
      </c>
      <c r="B70" s="12"/>
      <c r="C70" s="141"/>
      <c r="D70" s="12"/>
      <c r="E70" s="150"/>
      <c r="F70" s="12"/>
      <c r="G70" s="12"/>
      <c r="H70" s="12"/>
      <c r="I70" s="140"/>
      <c r="J70" s="209"/>
      <c r="K70" s="181"/>
      <c r="L70" s="12"/>
      <c r="M70" s="140"/>
      <c r="N70" s="210"/>
      <c r="O70" s="181"/>
      <c r="P70" s="151"/>
      <c r="Q70" s="151"/>
      <c r="R70" s="151"/>
    </row>
    <row r="71" spans="2:18" ht="12.75">
      <c r="B71" s="151"/>
      <c r="C71" s="151"/>
      <c r="D71" s="151"/>
      <c r="E71" s="153"/>
      <c r="F71" s="151"/>
      <c r="G71" s="151"/>
      <c r="H71" s="151"/>
      <c r="I71" s="151"/>
      <c r="J71" s="151"/>
      <c r="K71" s="151"/>
      <c r="L71" s="151"/>
      <c r="M71" s="151"/>
      <c r="N71" s="151"/>
      <c r="O71" s="151"/>
      <c r="P71" s="151"/>
      <c r="Q71" s="151"/>
      <c r="R71" s="151"/>
    </row>
    <row r="72" spans="2:18" ht="12.75">
      <c r="B72" s="151"/>
      <c r="C72" s="151"/>
      <c r="D72" s="151"/>
      <c r="E72" s="153"/>
      <c r="F72" s="151"/>
      <c r="G72" s="151"/>
      <c r="H72" s="151"/>
      <c r="I72" s="151"/>
      <c r="J72" s="151"/>
      <c r="K72" s="151"/>
      <c r="L72" s="151"/>
      <c r="M72" s="151"/>
      <c r="N72" s="151"/>
      <c r="O72" s="151"/>
      <c r="P72" s="151"/>
      <c r="Q72" s="151"/>
      <c r="R72" s="151"/>
    </row>
    <row r="73" spans="2:18" ht="12.75">
      <c r="B73" s="155" t="s">
        <v>137</v>
      </c>
      <c r="C73" s="156"/>
      <c r="D73" s="155"/>
      <c r="E73" s="157"/>
      <c r="F73" s="156"/>
      <c r="G73" s="151"/>
      <c r="H73" s="155" t="s">
        <v>136</v>
      </c>
      <c r="I73" s="157"/>
      <c r="J73" s="157"/>
      <c r="K73" s="155"/>
      <c r="L73" s="157"/>
      <c r="M73" s="157"/>
      <c r="N73" s="157"/>
      <c r="O73" s="156"/>
      <c r="P73" s="151"/>
      <c r="Q73" s="151"/>
      <c r="R73" s="151"/>
    </row>
    <row r="74" spans="2:18" ht="12.75">
      <c r="B74" s="158" t="s">
        <v>140</v>
      </c>
      <c r="C74" s="159"/>
      <c r="D74" s="158"/>
      <c r="E74" s="151"/>
      <c r="F74" s="159"/>
      <c r="G74" s="151"/>
      <c r="H74" s="158"/>
      <c r="I74" s="151"/>
      <c r="J74" s="151"/>
      <c r="K74" s="158"/>
      <c r="L74" s="151"/>
      <c r="M74" s="151"/>
      <c r="N74" s="151"/>
      <c r="O74" s="159"/>
      <c r="P74" s="151"/>
      <c r="Q74" s="151"/>
      <c r="R74" s="151"/>
    </row>
    <row r="75" spans="2:18" ht="12.75">
      <c r="B75" s="144" t="s">
        <v>139</v>
      </c>
      <c r="C75" s="160"/>
      <c r="D75" s="144"/>
      <c r="E75" s="161"/>
      <c r="F75" s="160"/>
      <c r="G75" s="151"/>
      <c r="H75" s="144" t="s">
        <v>141</v>
      </c>
      <c r="I75" s="161"/>
      <c r="J75" s="161"/>
      <c r="K75" s="144"/>
      <c r="L75" s="161"/>
      <c r="M75" s="161"/>
      <c r="N75" s="161"/>
      <c r="O75" s="160"/>
      <c r="P75" s="151"/>
      <c r="Q75" s="151"/>
      <c r="R75" s="151"/>
    </row>
    <row r="76" spans="16:18" ht="12.75">
      <c r="P76" s="151"/>
      <c r="Q76" s="151"/>
      <c r="R76" s="151"/>
    </row>
    <row r="77" spans="1:18" ht="12.75">
      <c r="A77" s="151"/>
      <c r="B77" s="154"/>
      <c r="C77" s="154"/>
      <c r="D77" s="154"/>
      <c r="E77" s="153"/>
      <c r="F77" s="151"/>
      <c r="G77" s="151"/>
      <c r="H77" s="151"/>
      <c r="I77" s="151"/>
      <c r="J77" s="151"/>
      <c r="K77" s="151"/>
      <c r="L77" s="151"/>
      <c r="M77" s="151"/>
      <c r="N77" s="211"/>
      <c r="O77" s="151"/>
      <c r="P77" s="151"/>
      <c r="Q77" s="151"/>
      <c r="R77" s="151"/>
    </row>
    <row r="78" spans="1:18" ht="12.75">
      <c r="A78" s="151"/>
      <c r="B78" s="154"/>
      <c r="C78" s="154"/>
      <c r="D78" s="154"/>
      <c r="E78" s="153"/>
      <c r="F78" s="151"/>
      <c r="G78" s="151"/>
      <c r="H78" s="151"/>
      <c r="I78" s="151"/>
      <c r="J78" s="151"/>
      <c r="K78" s="151"/>
      <c r="L78" s="151"/>
      <c r="M78" s="151"/>
      <c r="N78" s="211"/>
      <c r="O78" s="151"/>
      <c r="P78" s="151"/>
      <c r="Q78" s="151"/>
      <c r="R78" s="151"/>
    </row>
    <row r="79" spans="1:18" ht="12.75">
      <c r="A79" s="151"/>
      <c r="B79" s="154"/>
      <c r="C79" s="154"/>
      <c r="D79" s="154"/>
      <c r="E79" s="153"/>
      <c r="F79" s="151"/>
      <c r="G79" s="151"/>
      <c r="H79" s="151"/>
      <c r="I79" s="151"/>
      <c r="J79" s="151"/>
      <c r="K79" s="151"/>
      <c r="L79" s="151"/>
      <c r="M79" s="151"/>
      <c r="N79" s="211"/>
      <c r="O79" s="151"/>
      <c r="P79" s="151"/>
      <c r="Q79" s="151"/>
      <c r="R79" s="151"/>
    </row>
    <row r="80" spans="1:18" ht="12.75">
      <c r="A80" s="151"/>
      <c r="B80" s="154"/>
      <c r="C80" s="154"/>
      <c r="D80" s="154"/>
      <c r="E80" s="153"/>
      <c r="F80" s="151"/>
      <c r="G80" s="151"/>
      <c r="H80" s="151"/>
      <c r="I80" s="151"/>
      <c r="J80" s="151"/>
      <c r="K80" s="151"/>
      <c r="L80" s="151"/>
      <c r="M80" s="151"/>
      <c r="N80" s="211"/>
      <c r="O80" s="151"/>
      <c r="P80" s="151"/>
      <c r="Q80" s="151"/>
      <c r="R80" s="151"/>
    </row>
    <row r="81" spans="1:18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211"/>
      <c r="O81" s="151"/>
      <c r="P81" s="151"/>
      <c r="Q81" s="151"/>
      <c r="R81" s="151"/>
    </row>
    <row r="82" spans="1:18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211"/>
      <c r="O82" s="151"/>
      <c r="P82" s="151"/>
      <c r="Q82" s="151"/>
      <c r="R82" s="151"/>
    </row>
    <row r="83" spans="1:18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211"/>
      <c r="O83" s="151"/>
      <c r="P83" s="151"/>
      <c r="Q83" s="151"/>
      <c r="R83" s="151"/>
    </row>
    <row r="84" spans="1:18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211"/>
      <c r="O84" s="151"/>
      <c r="P84" s="151"/>
      <c r="Q84" s="151"/>
      <c r="R84" s="151"/>
    </row>
    <row r="85" spans="1:18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211"/>
      <c r="O85" s="151"/>
      <c r="P85" s="151"/>
      <c r="Q85" s="151"/>
      <c r="R85" s="151"/>
    </row>
    <row r="86" spans="1:18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211"/>
      <c r="O86" s="151"/>
      <c r="P86" s="151"/>
      <c r="Q86" s="151"/>
      <c r="R86" s="151"/>
    </row>
    <row r="87" spans="1:18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211"/>
      <c r="O87" s="151"/>
      <c r="P87" s="151"/>
      <c r="Q87" s="151"/>
      <c r="R87" s="151"/>
    </row>
    <row r="88" spans="1:18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211"/>
      <c r="O88" s="151"/>
      <c r="P88" s="151"/>
      <c r="Q88" s="151"/>
      <c r="R88" s="151"/>
    </row>
    <row r="89" spans="1:18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211"/>
      <c r="O89" s="151"/>
      <c r="P89" s="151"/>
      <c r="Q89" s="151"/>
      <c r="R89" s="151"/>
    </row>
    <row r="90" spans="1:18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211"/>
      <c r="O90" s="151"/>
      <c r="P90" s="151"/>
      <c r="Q90" s="151"/>
      <c r="R90" s="151"/>
    </row>
    <row r="91" spans="1:18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211"/>
      <c r="O91" s="151"/>
      <c r="P91" s="151"/>
      <c r="Q91" s="151"/>
      <c r="R91" s="151"/>
    </row>
    <row r="92" spans="1:18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211"/>
      <c r="O92" s="151"/>
      <c r="P92" s="151"/>
      <c r="Q92" s="151"/>
      <c r="R92" s="151"/>
    </row>
    <row r="93" spans="1:18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211"/>
      <c r="O93" s="151"/>
      <c r="P93" s="151"/>
      <c r="Q93" s="151"/>
      <c r="R93" s="151"/>
    </row>
    <row r="94" spans="1:18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211"/>
      <c r="O94" s="151"/>
      <c r="P94" s="151"/>
      <c r="Q94" s="151"/>
      <c r="R94" s="151"/>
    </row>
    <row r="95" spans="1:18" ht="12.75">
      <c r="A95" s="151"/>
      <c r="B95" s="151"/>
      <c r="C95" s="151"/>
      <c r="D95" s="151"/>
      <c r="E95" s="153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</row>
    <row r="96" spans="1:18" ht="12.75">
      <c r="A96" s="151"/>
      <c r="B96" s="151"/>
      <c r="C96" s="151"/>
      <c r="D96" s="151"/>
      <c r="E96" s="153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</row>
    <row r="97" spans="1:18" ht="12.75">
      <c r="A97" s="151"/>
      <c r="B97" s="151"/>
      <c r="C97" s="151"/>
      <c r="D97" s="151"/>
      <c r="E97" s="153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</row>
    <row r="98" spans="1:18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1:18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18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ht="12.75">
      <c r="A101" s="151"/>
      <c r="B101" s="151"/>
      <c r="C101" s="151"/>
      <c r="D101" s="151"/>
      <c r="E101" s="153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1:18" ht="12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1:18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8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ht="12.75">
      <c r="R111" s="151"/>
    </row>
  </sheetData>
  <sheetProtection/>
  <printOptions horizontalCentered="1"/>
  <pageMargins left="0.48" right="0.5905511811023623" top="0.38" bottom="0.71" header="0.2362204724409449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22"/>
  <sheetViews>
    <sheetView zoomScale="75" zoomScaleNormal="75" zoomScalePageLayoutView="0" workbookViewId="0" topLeftCell="A31">
      <selection activeCell="A45" sqref="A44:A45"/>
    </sheetView>
  </sheetViews>
  <sheetFormatPr defaultColWidth="9.00390625" defaultRowHeight="12.75"/>
  <cols>
    <col min="1" max="1" width="6.125" style="0" customWidth="1"/>
    <col min="2" max="2" width="18.625" style="0" customWidth="1"/>
    <col min="3" max="3" width="4.25390625" style="0" customWidth="1"/>
    <col min="4" max="4" width="23.25390625" style="0" customWidth="1"/>
    <col min="5" max="5" width="5.875" style="0" customWidth="1"/>
    <col min="6" max="6" width="6.75390625" style="0" customWidth="1"/>
    <col min="7" max="14" width="7.75390625" style="0" customWidth="1"/>
    <col min="15" max="15" width="7.25390625" style="0" customWidth="1"/>
  </cols>
  <sheetData>
    <row r="1" ht="13.5" thickBot="1">
      <c r="A1" t="s">
        <v>145</v>
      </c>
    </row>
    <row r="2" spans="1:14" ht="16.5" thickBot="1">
      <c r="A2" s="128" t="s">
        <v>174</v>
      </c>
      <c r="B2" s="128"/>
      <c r="C2" s="130"/>
      <c r="D2" s="129"/>
      <c r="E2" s="130"/>
      <c r="J2" s="131" t="s">
        <v>116</v>
      </c>
      <c r="K2" t="s">
        <v>147</v>
      </c>
      <c r="M2" s="218" t="s">
        <v>176</v>
      </c>
      <c r="N2" s="221"/>
    </row>
    <row r="3" spans="1:13" ht="13.5" thickBot="1">
      <c r="A3" s="130" t="s">
        <v>180</v>
      </c>
      <c r="B3" s="130"/>
      <c r="C3" s="130"/>
      <c r="D3" s="132" t="str">
        <f>'[2]soupisky'!G6</f>
        <v>Datum :</v>
      </c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1" t="s">
        <v>185</v>
      </c>
      <c r="L4" s="221"/>
      <c r="M4" s="132"/>
    </row>
    <row r="5" spans="2:10" ht="13.5" thickBot="1">
      <c r="B5" s="130"/>
      <c r="D5" s="130"/>
      <c r="J5" s="134"/>
    </row>
    <row r="6" spans="1:15" ht="26.25" thickBot="1">
      <c r="A6" s="135" t="s">
        <v>123</v>
      </c>
      <c r="B6" s="18" t="s">
        <v>21</v>
      </c>
      <c r="C6" s="136" t="s">
        <v>124</v>
      </c>
      <c r="D6" s="136" t="s">
        <v>163</v>
      </c>
      <c r="E6" s="135" t="s">
        <v>150</v>
      </c>
      <c r="F6" s="135" t="s">
        <v>151</v>
      </c>
      <c r="G6" s="196" t="s">
        <v>152</v>
      </c>
      <c r="H6" s="196" t="s">
        <v>153</v>
      </c>
      <c r="I6" s="197" t="s">
        <v>154</v>
      </c>
      <c r="J6" s="195"/>
      <c r="K6" s="196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40"/>
      <c r="J7" s="207"/>
      <c r="K7" s="181"/>
      <c r="L7" s="12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40"/>
      <c r="J8" s="207"/>
      <c r="K8" s="181"/>
      <c r="L8" s="12"/>
      <c r="M8" s="140"/>
      <c r="N8" s="208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40"/>
      <c r="J9" s="207"/>
      <c r="K9" s="181"/>
      <c r="L9" s="12"/>
      <c r="M9" s="140"/>
      <c r="N9" s="208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40"/>
      <c r="J10" s="207"/>
      <c r="K10" s="181"/>
      <c r="L10" s="12"/>
      <c r="M10" s="140"/>
      <c r="N10" s="208"/>
      <c r="O10" s="181"/>
    </row>
    <row r="11" spans="1:15" ht="12.75">
      <c r="A11" s="12">
        <v>5</v>
      </c>
      <c r="B11" s="12"/>
      <c r="C11" s="141"/>
      <c r="D11" s="12"/>
      <c r="E11" s="150"/>
      <c r="F11" s="12"/>
      <c r="G11" s="12"/>
      <c r="H11" s="12"/>
      <c r="I11" s="140"/>
      <c r="J11" s="207"/>
      <c r="K11" s="181"/>
      <c r="L11" s="12"/>
      <c r="M11" s="140"/>
      <c r="N11" s="208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40"/>
      <c r="J12" s="207"/>
      <c r="K12" s="181"/>
      <c r="L12" s="12"/>
      <c r="M12" s="140"/>
      <c r="N12" s="208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40"/>
      <c r="J13" s="207"/>
      <c r="K13" s="181"/>
      <c r="L13" s="12"/>
      <c r="M13" s="140"/>
      <c r="N13" s="208"/>
      <c r="O13" s="181"/>
    </row>
    <row r="14" spans="1:15" ht="12.75">
      <c r="A14" s="12">
        <v>8</v>
      </c>
      <c r="B14" s="12"/>
      <c r="C14" s="141"/>
      <c r="D14" s="12"/>
      <c r="E14" s="150"/>
      <c r="F14" s="12"/>
      <c r="G14" s="12"/>
      <c r="H14" s="12"/>
      <c r="I14" s="140"/>
      <c r="J14" s="207"/>
      <c r="K14" s="181"/>
      <c r="L14" s="12"/>
      <c r="M14" s="140"/>
      <c r="N14" s="208"/>
      <c r="O14" s="181"/>
    </row>
    <row r="15" spans="1:15" ht="12.75">
      <c r="A15" s="12">
        <v>9</v>
      </c>
      <c r="B15" s="12"/>
      <c r="C15" s="141"/>
      <c r="D15" s="12"/>
      <c r="E15" s="12"/>
      <c r="F15" s="12"/>
      <c r="G15" s="12"/>
      <c r="H15" s="12"/>
      <c r="I15" s="140"/>
      <c r="J15" s="207"/>
      <c r="K15" s="181"/>
      <c r="L15" s="12"/>
      <c r="M15" s="140"/>
      <c r="N15" s="208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40"/>
      <c r="J16" s="207"/>
      <c r="K16" s="181"/>
      <c r="L16" s="12"/>
      <c r="M16" s="140"/>
      <c r="N16" s="208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40"/>
      <c r="J17" s="207"/>
      <c r="K17" s="181"/>
      <c r="L17" s="12"/>
      <c r="M17" s="140"/>
      <c r="N17" s="208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40"/>
      <c r="J18" s="207"/>
      <c r="K18" s="181"/>
      <c r="L18" s="12"/>
      <c r="M18" s="140"/>
      <c r="N18" s="208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40"/>
      <c r="J19" s="207"/>
      <c r="K19" s="181"/>
      <c r="L19" s="12"/>
      <c r="M19" s="140"/>
      <c r="N19" s="208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40"/>
      <c r="J20" s="207"/>
      <c r="K20" s="181"/>
      <c r="L20" s="12"/>
      <c r="M20" s="140"/>
      <c r="N20" s="208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40"/>
      <c r="J21" s="207"/>
      <c r="K21" s="181"/>
      <c r="L21" s="12"/>
      <c r="M21" s="140"/>
      <c r="N21" s="208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40"/>
      <c r="J22" s="207"/>
      <c r="K22" s="181"/>
      <c r="L22" s="12"/>
      <c r="M22" s="140"/>
      <c r="N22" s="208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40"/>
      <c r="J23" s="207"/>
      <c r="K23" s="181"/>
      <c r="L23" s="12"/>
      <c r="M23" s="140"/>
      <c r="N23" s="208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40"/>
      <c r="J24" s="207"/>
      <c r="K24" s="181"/>
      <c r="L24" s="12"/>
      <c r="M24" s="140"/>
      <c r="N24" s="208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40"/>
      <c r="J25" s="207"/>
      <c r="K25" s="181"/>
      <c r="L25" s="12"/>
      <c r="M25" s="140"/>
      <c r="N25" s="208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40"/>
      <c r="J26" s="207"/>
      <c r="K26" s="181"/>
      <c r="L26" s="12"/>
      <c r="M26" s="140"/>
      <c r="N26" s="208"/>
      <c r="O26" s="181"/>
    </row>
    <row r="27" spans="1:15" ht="12.75">
      <c r="A27" s="12"/>
      <c r="B27" s="12"/>
      <c r="C27" s="141"/>
      <c r="D27" s="12"/>
      <c r="E27" s="150"/>
      <c r="F27" s="12"/>
      <c r="G27" s="12"/>
      <c r="H27" s="12"/>
      <c r="I27" s="140"/>
      <c r="J27" s="207"/>
      <c r="K27" s="181"/>
      <c r="L27" s="12"/>
      <c r="M27" s="140"/>
      <c r="N27" s="208"/>
      <c r="O27" s="181"/>
    </row>
    <row r="28" spans="1:15" ht="12.75">
      <c r="A28" s="12"/>
      <c r="B28" s="141"/>
      <c r="C28" s="141"/>
      <c r="D28" s="141"/>
      <c r="E28" s="150"/>
      <c r="F28" s="12"/>
      <c r="G28" s="12"/>
      <c r="H28" s="12"/>
      <c r="I28" s="140"/>
      <c r="J28" s="207"/>
      <c r="K28" s="181"/>
      <c r="L28" s="12"/>
      <c r="M28" s="140"/>
      <c r="N28" s="208"/>
      <c r="O28" s="181"/>
    </row>
    <row r="29" spans="1:15" ht="12.75">
      <c r="A29" s="12"/>
      <c r="B29" s="141"/>
      <c r="C29" s="141"/>
      <c r="D29" s="141"/>
      <c r="E29" s="150"/>
      <c r="F29" s="12"/>
      <c r="G29" s="12"/>
      <c r="H29" s="12"/>
      <c r="I29" s="140"/>
      <c r="J29" s="207"/>
      <c r="K29" s="181"/>
      <c r="L29" s="12"/>
      <c r="M29" s="140"/>
      <c r="N29" s="208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40"/>
      <c r="J30" s="207"/>
      <c r="K30" s="181"/>
      <c r="L30" s="12"/>
      <c r="M30" s="140"/>
      <c r="N30" s="208"/>
      <c r="O30" s="181"/>
    </row>
    <row r="31" spans="1:15" ht="12.75">
      <c r="A31" s="12"/>
      <c r="B31" s="141"/>
      <c r="C31" s="141"/>
      <c r="D31" s="141"/>
      <c r="E31" s="150"/>
      <c r="F31" s="12"/>
      <c r="G31" s="12"/>
      <c r="H31" s="12"/>
      <c r="I31" s="140"/>
      <c r="J31" s="207"/>
      <c r="K31" s="181"/>
      <c r="L31" s="12"/>
      <c r="M31" s="140"/>
      <c r="N31" s="208"/>
      <c r="O31" s="181"/>
    </row>
    <row r="32" spans="1:15" ht="12.75">
      <c r="A32" s="12"/>
      <c r="B32" s="141"/>
      <c r="C32" s="141"/>
      <c r="D32" s="141"/>
      <c r="E32" s="150"/>
      <c r="F32" s="12"/>
      <c r="G32" s="12"/>
      <c r="H32" s="12"/>
      <c r="I32" s="140"/>
      <c r="J32" s="207"/>
      <c r="K32" s="181"/>
      <c r="L32" s="12"/>
      <c r="M32" s="140"/>
      <c r="N32" s="208"/>
      <c r="O32" s="181"/>
    </row>
    <row r="33" spans="1:15" ht="13.5" thickBot="1">
      <c r="A33" s="12"/>
      <c r="B33" s="141"/>
      <c r="C33" s="141"/>
      <c r="D33" s="141"/>
      <c r="E33" s="150"/>
      <c r="F33" s="12"/>
      <c r="G33" s="12"/>
      <c r="H33" s="12"/>
      <c r="I33" s="140"/>
      <c r="J33" s="209"/>
      <c r="K33" s="181"/>
      <c r="L33" s="12"/>
      <c r="M33" s="140"/>
      <c r="N33" s="210"/>
      <c r="O33" s="181"/>
    </row>
    <row r="34" spans="2:15" ht="12.75">
      <c r="B34" s="151"/>
      <c r="C34" s="151"/>
      <c r="D34" s="151"/>
      <c r="E34" s="153"/>
      <c r="F34" s="151"/>
      <c r="G34" s="151"/>
      <c r="H34" s="151"/>
      <c r="I34" s="151"/>
      <c r="J34" s="151"/>
      <c r="K34" s="151"/>
      <c r="L34" s="151"/>
      <c r="M34" s="151"/>
      <c r="N34" s="151"/>
      <c r="O34" s="151"/>
    </row>
    <row r="35" spans="2:15" ht="12.75">
      <c r="B35" s="151"/>
      <c r="C35" s="151"/>
      <c r="D35" s="151"/>
      <c r="E35" s="153"/>
      <c r="F35" s="151"/>
      <c r="G35" s="151"/>
      <c r="H35" s="151"/>
      <c r="I35" s="151"/>
      <c r="J35" s="151"/>
      <c r="K35" s="151"/>
      <c r="L35" s="151"/>
      <c r="M35" s="151"/>
      <c r="N35" s="151"/>
      <c r="O35" s="151"/>
    </row>
    <row r="36" spans="2:15" ht="12.75">
      <c r="B36" s="155" t="s">
        <v>137</v>
      </c>
      <c r="C36" s="156"/>
      <c r="D36" s="155"/>
      <c r="E36" s="157"/>
      <c r="F36" s="156"/>
      <c r="G36" s="151"/>
      <c r="H36" s="155" t="s">
        <v>136</v>
      </c>
      <c r="I36" s="157"/>
      <c r="J36" s="157"/>
      <c r="K36" s="157"/>
      <c r="L36" s="157"/>
      <c r="M36" s="157"/>
      <c r="N36" s="157"/>
      <c r="O36" s="156"/>
    </row>
    <row r="37" spans="2:15" ht="12.75">
      <c r="B37" s="158" t="s">
        <v>140</v>
      </c>
      <c r="C37" s="159"/>
      <c r="D37" s="158"/>
      <c r="E37" s="151"/>
      <c r="F37" s="159"/>
      <c r="G37" s="151"/>
      <c r="H37" s="158"/>
      <c r="I37" s="151"/>
      <c r="J37" s="151"/>
      <c r="K37" s="151"/>
      <c r="L37" s="151"/>
      <c r="M37" s="151"/>
      <c r="N37" s="151"/>
      <c r="O37" s="159"/>
    </row>
    <row r="38" spans="2:15" ht="12.75">
      <c r="B38" s="144" t="s">
        <v>139</v>
      </c>
      <c r="C38" s="160"/>
      <c r="D38" s="144"/>
      <c r="E38" s="161"/>
      <c r="F38" s="160"/>
      <c r="G38" s="151"/>
      <c r="H38" s="144" t="s">
        <v>141</v>
      </c>
      <c r="I38" s="161"/>
      <c r="J38" s="161"/>
      <c r="K38" s="161"/>
      <c r="L38" s="161"/>
      <c r="M38" s="161"/>
      <c r="N38" s="161"/>
      <c r="O38" s="160"/>
    </row>
    <row r="39" spans="2:15" ht="12.7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0" spans="2:15" ht="12.75"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</row>
    <row r="42" ht="13.5" thickBot="1">
      <c r="A42" t="s">
        <v>145</v>
      </c>
    </row>
    <row r="43" spans="1:14" ht="16.5" thickBot="1">
      <c r="A43" s="128" t="s">
        <v>174</v>
      </c>
      <c r="B43" s="128"/>
      <c r="C43" s="130"/>
      <c r="D43" s="129"/>
      <c r="E43" s="130"/>
      <c r="J43" s="131" t="s">
        <v>116</v>
      </c>
      <c r="K43" t="s">
        <v>147</v>
      </c>
      <c r="M43" s="219" t="s">
        <v>176</v>
      </c>
      <c r="N43" s="224"/>
    </row>
    <row r="44" spans="1:13" ht="13.5" thickBot="1">
      <c r="A44" s="130" t="s">
        <v>180</v>
      </c>
      <c r="B44" s="130"/>
      <c r="C44" s="130"/>
      <c r="D44" s="132">
        <f>'[2]soupisky'!G45</f>
        <v>0</v>
      </c>
      <c r="J44" s="134" t="s">
        <v>119</v>
      </c>
      <c r="K44" s="187"/>
      <c r="L44" s="188"/>
      <c r="M44" s="189"/>
    </row>
    <row r="45" spans="1:13" ht="12.75">
      <c r="A45" t="s">
        <v>253</v>
      </c>
      <c r="B45" s="133"/>
      <c r="D45" t="s">
        <v>120</v>
      </c>
      <c r="J45" s="134"/>
      <c r="K45" s="224" t="s">
        <v>184</v>
      </c>
      <c r="L45" s="224"/>
      <c r="M45" s="220"/>
    </row>
    <row r="46" spans="2:17" ht="13.5" thickBot="1">
      <c r="B46" s="130"/>
      <c r="D46" s="130"/>
      <c r="J46" s="134"/>
      <c r="P46" s="151"/>
      <c r="Q46" s="151"/>
    </row>
    <row r="47" spans="1:17" ht="26.25" thickBot="1">
      <c r="A47" s="135" t="s">
        <v>123</v>
      </c>
      <c r="B47" s="18" t="s">
        <v>21</v>
      </c>
      <c r="C47" s="136" t="s">
        <v>124</v>
      </c>
      <c r="D47" s="136" t="s">
        <v>163</v>
      </c>
      <c r="E47" s="135" t="s">
        <v>150</v>
      </c>
      <c r="F47" s="135" t="s">
        <v>151</v>
      </c>
      <c r="G47" s="196" t="s">
        <v>152</v>
      </c>
      <c r="H47" s="196" t="s">
        <v>153</v>
      </c>
      <c r="I47" s="197" t="s">
        <v>154</v>
      </c>
      <c r="J47" s="195"/>
      <c r="K47" s="196" t="s">
        <v>155</v>
      </c>
      <c r="L47" s="196" t="s">
        <v>156</v>
      </c>
      <c r="M47" s="197" t="s">
        <v>157</v>
      </c>
      <c r="N47" s="198" t="s">
        <v>158</v>
      </c>
      <c r="O47" s="199" t="s">
        <v>159</v>
      </c>
      <c r="P47" s="151"/>
      <c r="Q47" s="151"/>
    </row>
    <row r="48" spans="1:17" ht="12.75">
      <c r="A48" s="12">
        <v>1</v>
      </c>
      <c r="B48" s="12"/>
      <c r="C48" s="141"/>
      <c r="D48" s="160"/>
      <c r="E48" s="150"/>
      <c r="F48" s="12"/>
      <c r="G48" s="12"/>
      <c r="H48" s="12"/>
      <c r="I48" s="140"/>
      <c r="J48" s="207"/>
      <c r="K48" s="181"/>
      <c r="L48" s="12"/>
      <c r="M48" s="140"/>
      <c r="N48" s="200"/>
      <c r="O48" s="181"/>
      <c r="P48" s="151"/>
      <c r="Q48" s="151"/>
    </row>
    <row r="49" spans="1:17" ht="12.75">
      <c r="A49" s="12">
        <v>2</v>
      </c>
      <c r="B49" s="12"/>
      <c r="C49" s="141"/>
      <c r="D49" s="160"/>
      <c r="E49" s="150"/>
      <c r="F49" s="12"/>
      <c r="G49" s="12"/>
      <c r="H49" s="12"/>
      <c r="I49" s="140"/>
      <c r="J49" s="207"/>
      <c r="K49" s="181"/>
      <c r="L49" s="12"/>
      <c r="M49" s="140"/>
      <c r="N49" s="208"/>
      <c r="O49" s="181"/>
      <c r="P49" s="151"/>
      <c r="Q49" s="151"/>
    </row>
    <row r="50" spans="1:17" ht="12.75">
      <c r="A50" s="12">
        <v>3</v>
      </c>
      <c r="B50" s="12"/>
      <c r="C50" s="141"/>
      <c r="D50" s="160"/>
      <c r="E50" s="150"/>
      <c r="F50" s="12"/>
      <c r="G50" s="12"/>
      <c r="H50" s="12"/>
      <c r="I50" s="140"/>
      <c r="J50" s="207"/>
      <c r="K50" s="181"/>
      <c r="L50" s="12"/>
      <c r="M50" s="140"/>
      <c r="N50" s="208"/>
      <c r="O50" s="181"/>
      <c r="P50" s="151"/>
      <c r="Q50" s="151"/>
    </row>
    <row r="51" spans="1:17" ht="12.75">
      <c r="A51" s="12">
        <v>4</v>
      </c>
      <c r="B51" s="12"/>
      <c r="C51" s="141"/>
      <c r="D51" s="160"/>
      <c r="E51" s="150"/>
      <c r="F51" s="12"/>
      <c r="G51" s="12"/>
      <c r="H51" s="12"/>
      <c r="I51" s="140"/>
      <c r="J51" s="207"/>
      <c r="K51" s="181"/>
      <c r="L51" s="12"/>
      <c r="M51" s="140"/>
      <c r="N51" s="208"/>
      <c r="O51" s="181"/>
      <c r="P51" s="151"/>
      <c r="Q51" s="151"/>
    </row>
    <row r="52" spans="1:17" ht="12.75">
      <c r="A52" s="12">
        <v>5</v>
      </c>
      <c r="B52" s="12"/>
      <c r="C52" s="141"/>
      <c r="D52" s="160"/>
      <c r="E52" s="150"/>
      <c r="F52" s="12"/>
      <c r="G52" s="12"/>
      <c r="H52" s="12"/>
      <c r="I52" s="140"/>
      <c r="J52" s="207"/>
      <c r="K52" s="181"/>
      <c r="L52" s="12"/>
      <c r="M52" s="140"/>
      <c r="N52" s="208"/>
      <c r="O52" s="181"/>
      <c r="P52" s="151"/>
      <c r="Q52" s="151"/>
    </row>
    <row r="53" spans="1:17" ht="12.75">
      <c r="A53" s="12">
        <v>6</v>
      </c>
      <c r="B53" s="12"/>
      <c r="C53" s="141"/>
      <c r="D53" s="160"/>
      <c r="E53" s="150"/>
      <c r="F53" s="12"/>
      <c r="G53" s="12"/>
      <c r="H53" s="12"/>
      <c r="I53" s="140"/>
      <c r="J53" s="207"/>
      <c r="K53" s="181"/>
      <c r="L53" s="12"/>
      <c r="M53" s="140"/>
      <c r="N53" s="208"/>
      <c r="O53" s="181"/>
      <c r="P53" s="151"/>
      <c r="Q53" s="151"/>
    </row>
    <row r="54" spans="1:17" ht="12.75">
      <c r="A54" s="12">
        <v>7</v>
      </c>
      <c r="B54" s="12"/>
      <c r="C54" s="141"/>
      <c r="D54" s="160"/>
      <c r="E54" s="150"/>
      <c r="F54" s="12"/>
      <c r="G54" s="12"/>
      <c r="H54" s="12"/>
      <c r="I54" s="140"/>
      <c r="J54" s="207"/>
      <c r="K54" s="181"/>
      <c r="L54" s="12"/>
      <c r="M54" s="140"/>
      <c r="N54" s="208"/>
      <c r="O54" s="181"/>
      <c r="P54" s="151"/>
      <c r="Q54" s="151"/>
    </row>
    <row r="55" spans="1:18" ht="12.75">
      <c r="A55" s="12">
        <v>8</v>
      </c>
      <c r="B55" s="12"/>
      <c r="C55" s="141"/>
      <c r="D55" s="160"/>
      <c r="E55" s="150"/>
      <c r="F55" s="12"/>
      <c r="G55" s="12"/>
      <c r="H55" s="12"/>
      <c r="I55" s="140"/>
      <c r="J55" s="207"/>
      <c r="K55" s="181"/>
      <c r="L55" s="12"/>
      <c r="M55" s="140"/>
      <c r="N55" s="208"/>
      <c r="O55" s="181"/>
      <c r="P55" s="151"/>
      <c r="Q55" s="151"/>
      <c r="R55" s="151"/>
    </row>
    <row r="56" spans="1:18" ht="12.75">
      <c r="A56" s="12">
        <v>9</v>
      </c>
      <c r="B56" s="12"/>
      <c r="C56" s="141"/>
      <c r="D56" s="160"/>
      <c r="E56" s="12"/>
      <c r="F56" s="12"/>
      <c r="G56" s="12"/>
      <c r="H56" s="12"/>
      <c r="I56" s="140"/>
      <c r="J56" s="207"/>
      <c r="K56" s="181"/>
      <c r="L56" s="12"/>
      <c r="M56" s="140"/>
      <c r="N56" s="208"/>
      <c r="O56" s="181"/>
      <c r="P56" s="151"/>
      <c r="Q56" s="151"/>
      <c r="R56" s="151"/>
    </row>
    <row r="57" spans="1:18" ht="12.75">
      <c r="A57" s="12">
        <v>10</v>
      </c>
      <c r="B57" s="12"/>
      <c r="C57" s="141"/>
      <c r="D57" s="160"/>
      <c r="E57" s="150"/>
      <c r="F57" s="12"/>
      <c r="G57" s="12"/>
      <c r="H57" s="12"/>
      <c r="I57" s="140"/>
      <c r="J57" s="207"/>
      <c r="K57" s="181"/>
      <c r="L57" s="12"/>
      <c r="M57" s="140"/>
      <c r="N57" s="208"/>
      <c r="O57" s="181"/>
      <c r="P57" s="151"/>
      <c r="Q57" s="151"/>
      <c r="R57" s="151"/>
    </row>
    <row r="58" spans="1:18" ht="12.75">
      <c r="A58" s="12">
        <v>11</v>
      </c>
      <c r="B58" s="12"/>
      <c r="C58" s="141"/>
      <c r="D58" s="160"/>
      <c r="E58" s="150"/>
      <c r="F58" s="12"/>
      <c r="G58" s="12"/>
      <c r="H58" s="12"/>
      <c r="I58" s="140"/>
      <c r="J58" s="207"/>
      <c r="K58" s="181"/>
      <c r="L58" s="12"/>
      <c r="M58" s="140"/>
      <c r="N58" s="208"/>
      <c r="O58" s="181"/>
      <c r="P58" s="151"/>
      <c r="Q58" s="151"/>
      <c r="R58" s="151"/>
    </row>
    <row r="59" spans="1:18" ht="12.75">
      <c r="A59" s="12">
        <v>12</v>
      </c>
      <c r="B59" s="12"/>
      <c r="C59" s="141"/>
      <c r="D59" s="160"/>
      <c r="E59" s="150"/>
      <c r="F59" s="12"/>
      <c r="G59" s="12"/>
      <c r="H59" s="12"/>
      <c r="I59" s="140"/>
      <c r="J59" s="207"/>
      <c r="K59" s="181"/>
      <c r="L59" s="12"/>
      <c r="M59" s="140"/>
      <c r="N59" s="208"/>
      <c r="O59" s="181"/>
      <c r="P59" s="151"/>
      <c r="Q59" s="151"/>
      <c r="R59" s="151"/>
    </row>
    <row r="60" spans="1:18" ht="12.75">
      <c r="A60" s="12">
        <v>13</v>
      </c>
      <c r="B60" s="12"/>
      <c r="C60" s="141"/>
      <c r="D60" s="160"/>
      <c r="E60" s="150"/>
      <c r="F60" s="12"/>
      <c r="G60" s="12"/>
      <c r="H60" s="12"/>
      <c r="I60" s="140"/>
      <c r="J60" s="207"/>
      <c r="K60" s="181"/>
      <c r="L60" s="12"/>
      <c r="M60" s="140"/>
      <c r="N60" s="208"/>
      <c r="O60" s="181"/>
      <c r="P60" s="151"/>
      <c r="Q60" s="151"/>
      <c r="R60" s="151"/>
    </row>
    <row r="61" spans="1:18" ht="12.75">
      <c r="A61" s="12">
        <v>14</v>
      </c>
      <c r="B61" s="12"/>
      <c r="C61" s="141"/>
      <c r="D61" s="160"/>
      <c r="E61" s="150"/>
      <c r="F61" s="12"/>
      <c r="G61" s="12"/>
      <c r="H61" s="12"/>
      <c r="I61" s="140"/>
      <c r="J61" s="207"/>
      <c r="K61" s="181"/>
      <c r="L61" s="12"/>
      <c r="M61" s="140"/>
      <c r="N61" s="208"/>
      <c r="O61" s="181"/>
      <c r="P61" s="151"/>
      <c r="Q61" s="151"/>
      <c r="R61" s="151"/>
    </row>
    <row r="62" spans="1:18" ht="12.75">
      <c r="A62" s="12">
        <v>15</v>
      </c>
      <c r="B62" s="12"/>
      <c r="C62" s="141"/>
      <c r="D62" s="12"/>
      <c r="E62" s="150"/>
      <c r="F62" s="12"/>
      <c r="G62" s="12"/>
      <c r="H62" s="12"/>
      <c r="I62" s="140"/>
      <c r="J62" s="207"/>
      <c r="K62" s="181"/>
      <c r="L62" s="12"/>
      <c r="M62" s="140"/>
      <c r="N62" s="208"/>
      <c r="O62" s="181"/>
      <c r="P62" s="151"/>
      <c r="Q62" s="151"/>
      <c r="R62" s="151"/>
    </row>
    <row r="63" spans="1:18" ht="12.75">
      <c r="A63" s="12">
        <v>16</v>
      </c>
      <c r="B63" s="12"/>
      <c r="C63" s="141"/>
      <c r="D63" s="12"/>
      <c r="E63" s="150"/>
      <c r="F63" s="12"/>
      <c r="G63" s="12"/>
      <c r="H63" s="12"/>
      <c r="I63" s="140"/>
      <c r="J63" s="207"/>
      <c r="K63" s="181"/>
      <c r="L63" s="12"/>
      <c r="M63" s="140"/>
      <c r="N63" s="208"/>
      <c r="O63" s="181"/>
      <c r="P63" s="151"/>
      <c r="Q63" s="151"/>
      <c r="R63" s="151"/>
    </row>
    <row r="64" spans="1:18" ht="12.75">
      <c r="A64" s="12">
        <v>17</v>
      </c>
      <c r="B64" s="12"/>
      <c r="C64" s="141"/>
      <c r="D64" s="12"/>
      <c r="E64" s="150"/>
      <c r="F64" s="12"/>
      <c r="G64" s="12"/>
      <c r="H64" s="12"/>
      <c r="I64" s="140"/>
      <c r="J64" s="207"/>
      <c r="K64" s="181"/>
      <c r="L64" s="12"/>
      <c r="M64" s="140"/>
      <c r="N64" s="208"/>
      <c r="O64" s="181"/>
      <c r="P64" s="151"/>
      <c r="Q64" s="151"/>
      <c r="R64" s="151"/>
    </row>
    <row r="65" spans="1:18" ht="12.75">
      <c r="A65" s="12">
        <v>18</v>
      </c>
      <c r="B65" s="12"/>
      <c r="C65" s="141"/>
      <c r="D65" s="12"/>
      <c r="E65" s="150"/>
      <c r="F65" s="12"/>
      <c r="G65" s="12"/>
      <c r="H65" s="12"/>
      <c r="I65" s="140"/>
      <c r="J65" s="207"/>
      <c r="K65" s="181"/>
      <c r="L65" s="12"/>
      <c r="M65" s="140"/>
      <c r="N65" s="208"/>
      <c r="O65" s="181"/>
      <c r="P65" s="151"/>
      <c r="Q65" s="151"/>
      <c r="R65" s="151"/>
    </row>
    <row r="66" spans="1:18" ht="12.75">
      <c r="A66" s="12">
        <v>19</v>
      </c>
      <c r="B66" s="12"/>
      <c r="C66" s="141"/>
      <c r="D66" s="12"/>
      <c r="E66" s="150"/>
      <c r="F66" s="12"/>
      <c r="G66" s="12"/>
      <c r="H66" s="12"/>
      <c r="I66" s="140"/>
      <c r="J66" s="207"/>
      <c r="K66" s="181"/>
      <c r="L66" s="12"/>
      <c r="M66" s="140"/>
      <c r="N66" s="208"/>
      <c r="O66" s="181"/>
      <c r="P66" s="151"/>
      <c r="Q66" s="151"/>
      <c r="R66" s="151"/>
    </row>
    <row r="67" spans="1:18" ht="12.75">
      <c r="A67" s="12">
        <v>20</v>
      </c>
      <c r="B67" s="12"/>
      <c r="C67" s="141"/>
      <c r="D67" s="12"/>
      <c r="E67" s="150"/>
      <c r="F67" s="12"/>
      <c r="G67" s="12"/>
      <c r="H67" s="12"/>
      <c r="I67" s="140"/>
      <c r="J67" s="207"/>
      <c r="K67" s="181"/>
      <c r="L67" s="12"/>
      <c r="M67" s="140"/>
      <c r="N67" s="208"/>
      <c r="O67" s="181"/>
      <c r="P67" s="151"/>
      <c r="Q67" s="151"/>
      <c r="R67" s="151"/>
    </row>
    <row r="68" spans="1:18" ht="12.75">
      <c r="A68" s="12">
        <v>21</v>
      </c>
      <c r="B68" s="12"/>
      <c r="C68" s="141"/>
      <c r="D68" s="12"/>
      <c r="E68" s="150"/>
      <c r="F68" s="12"/>
      <c r="G68" s="12"/>
      <c r="H68" s="12"/>
      <c r="I68" s="140"/>
      <c r="J68" s="207"/>
      <c r="K68" s="181"/>
      <c r="L68" s="12"/>
      <c r="M68" s="140"/>
      <c r="N68" s="208"/>
      <c r="O68" s="181"/>
      <c r="P68" s="151"/>
      <c r="Q68" s="151"/>
      <c r="R68" s="151"/>
    </row>
    <row r="69" spans="1:18" ht="12.75">
      <c r="A69" s="12">
        <v>22</v>
      </c>
      <c r="B69" s="12"/>
      <c r="C69" s="141"/>
      <c r="D69" s="12"/>
      <c r="E69" s="150"/>
      <c r="F69" s="12"/>
      <c r="G69" s="12"/>
      <c r="H69" s="12"/>
      <c r="I69" s="140"/>
      <c r="J69" s="207"/>
      <c r="K69" s="181"/>
      <c r="L69" s="12"/>
      <c r="M69" s="140"/>
      <c r="N69" s="208"/>
      <c r="O69" s="181"/>
      <c r="P69" s="151"/>
      <c r="Q69" s="151"/>
      <c r="R69" s="151"/>
    </row>
    <row r="70" spans="1:18" ht="12.75">
      <c r="A70" s="12">
        <v>23</v>
      </c>
      <c r="B70" s="12"/>
      <c r="C70" s="141"/>
      <c r="D70" s="12"/>
      <c r="E70" s="150"/>
      <c r="F70" s="12"/>
      <c r="G70" s="12"/>
      <c r="H70" s="12"/>
      <c r="I70" s="140"/>
      <c r="J70" s="207"/>
      <c r="K70" s="181"/>
      <c r="L70" s="12"/>
      <c r="M70" s="140"/>
      <c r="N70" s="208"/>
      <c r="O70" s="181"/>
      <c r="P70" s="151"/>
      <c r="Q70" s="151"/>
      <c r="R70" s="151"/>
    </row>
    <row r="71" spans="1:18" ht="12.75">
      <c r="A71" s="12">
        <v>24</v>
      </c>
      <c r="B71" s="141"/>
      <c r="C71" s="141"/>
      <c r="D71" s="141"/>
      <c r="E71" s="150"/>
      <c r="F71" s="12"/>
      <c r="G71" s="12"/>
      <c r="H71" s="12"/>
      <c r="I71" s="140"/>
      <c r="J71" s="207"/>
      <c r="K71" s="181"/>
      <c r="L71" s="12"/>
      <c r="M71" s="140"/>
      <c r="N71" s="208"/>
      <c r="O71" s="181"/>
      <c r="P71" s="151"/>
      <c r="Q71" s="151"/>
      <c r="R71" s="151"/>
    </row>
    <row r="72" spans="1:18" ht="12.75">
      <c r="A72" s="12"/>
      <c r="B72" s="141"/>
      <c r="C72" s="141"/>
      <c r="D72" s="141"/>
      <c r="E72" s="150"/>
      <c r="F72" s="12"/>
      <c r="G72" s="12"/>
      <c r="H72" s="12"/>
      <c r="I72" s="140"/>
      <c r="J72" s="207"/>
      <c r="K72" s="181"/>
      <c r="L72" s="12"/>
      <c r="M72" s="140"/>
      <c r="N72" s="208"/>
      <c r="O72" s="181"/>
      <c r="P72" s="151"/>
      <c r="Q72" s="151"/>
      <c r="R72" s="151"/>
    </row>
    <row r="73" spans="1:18" ht="12.75">
      <c r="A73" s="12"/>
      <c r="B73" s="141"/>
      <c r="C73" s="141"/>
      <c r="D73" s="141"/>
      <c r="E73" s="150"/>
      <c r="F73" s="12"/>
      <c r="G73" s="12"/>
      <c r="H73" s="12"/>
      <c r="I73" s="140"/>
      <c r="J73" s="207"/>
      <c r="K73" s="181"/>
      <c r="L73" s="12"/>
      <c r="M73" s="140"/>
      <c r="N73" s="208"/>
      <c r="O73" s="181"/>
      <c r="P73" s="151"/>
      <c r="Q73" s="151"/>
      <c r="R73" s="151"/>
    </row>
    <row r="74" spans="1:18" ht="13.5" thickBot="1">
      <c r="A74" s="12"/>
      <c r="B74" s="141"/>
      <c r="C74" s="141"/>
      <c r="D74" s="141"/>
      <c r="E74" s="150"/>
      <c r="F74" s="12"/>
      <c r="G74" s="12"/>
      <c r="H74" s="12"/>
      <c r="I74" s="140"/>
      <c r="J74" s="209"/>
      <c r="K74" s="181"/>
      <c r="L74" s="12"/>
      <c r="M74" s="140"/>
      <c r="N74" s="210"/>
      <c r="O74" s="181"/>
      <c r="P74" s="151"/>
      <c r="Q74" s="151"/>
      <c r="R74" s="151"/>
    </row>
    <row r="75" spans="2:18" ht="12.75">
      <c r="B75" s="151"/>
      <c r="C75" s="151"/>
      <c r="D75" s="151"/>
      <c r="E75" s="153"/>
      <c r="F75" s="151"/>
      <c r="G75" s="151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</row>
    <row r="76" spans="2:18" ht="12.75">
      <c r="B76" s="151"/>
      <c r="C76" s="151"/>
      <c r="D76" s="151"/>
      <c r="E76" s="153"/>
      <c r="F76" s="151"/>
      <c r="G76" s="151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</row>
    <row r="77" spans="2:18" ht="12.75">
      <c r="B77" s="155" t="s">
        <v>137</v>
      </c>
      <c r="C77" s="156"/>
      <c r="D77" s="155"/>
      <c r="E77" s="157"/>
      <c r="F77" s="156"/>
      <c r="G77" s="151"/>
      <c r="H77" s="155" t="s">
        <v>136</v>
      </c>
      <c r="I77" s="157"/>
      <c r="J77" s="157"/>
      <c r="K77" s="157"/>
      <c r="L77" s="157"/>
      <c r="M77" s="157"/>
      <c r="N77" s="157"/>
      <c r="O77" s="156"/>
      <c r="P77" s="151"/>
      <c r="Q77" s="151"/>
      <c r="R77" s="151"/>
    </row>
    <row r="78" spans="2:18" ht="12.75">
      <c r="B78" s="158" t="s">
        <v>140</v>
      </c>
      <c r="C78" s="159"/>
      <c r="D78" s="158"/>
      <c r="E78" s="151"/>
      <c r="F78" s="159"/>
      <c r="G78" s="151"/>
      <c r="H78" s="158"/>
      <c r="I78" s="151"/>
      <c r="J78" s="151"/>
      <c r="K78" s="151"/>
      <c r="L78" s="151"/>
      <c r="M78" s="151"/>
      <c r="N78" s="151"/>
      <c r="O78" s="159"/>
      <c r="P78" s="151"/>
      <c r="Q78" s="151"/>
      <c r="R78" s="151"/>
    </row>
    <row r="79" spans="2:18" ht="12.75">
      <c r="B79" s="144" t="s">
        <v>139</v>
      </c>
      <c r="C79" s="160"/>
      <c r="D79" s="144"/>
      <c r="E79" s="161"/>
      <c r="F79" s="160"/>
      <c r="G79" s="151"/>
      <c r="H79" s="144" t="s">
        <v>141</v>
      </c>
      <c r="I79" s="161"/>
      <c r="J79" s="161"/>
      <c r="K79" s="161"/>
      <c r="L79" s="161"/>
      <c r="M79" s="161"/>
      <c r="N79" s="161"/>
      <c r="O79" s="160"/>
      <c r="P79" s="151"/>
      <c r="Q79" s="151"/>
      <c r="R79" s="151"/>
    </row>
    <row r="80" spans="16:18" ht="12.75">
      <c r="P80" s="151"/>
      <c r="Q80" s="151"/>
      <c r="R80" s="151"/>
    </row>
    <row r="81" spans="1:18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211"/>
      <c r="O81" s="151"/>
      <c r="P81" s="151"/>
      <c r="Q81" s="151"/>
      <c r="R81" s="151"/>
    </row>
    <row r="82" spans="1:18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211"/>
      <c r="O82" s="151"/>
      <c r="P82" s="151"/>
      <c r="Q82" s="151"/>
      <c r="R82" s="151"/>
    </row>
    <row r="83" spans="1:18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211"/>
      <c r="O83" s="151"/>
      <c r="P83" s="151"/>
      <c r="Q83" s="151"/>
      <c r="R83" s="151"/>
    </row>
    <row r="84" spans="1:18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211"/>
      <c r="O84" s="151"/>
      <c r="P84" s="151"/>
      <c r="Q84" s="151"/>
      <c r="R84" s="151"/>
    </row>
    <row r="85" spans="1:18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211"/>
      <c r="O85" s="151"/>
      <c r="P85" s="151"/>
      <c r="Q85" s="151"/>
      <c r="R85" s="151"/>
    </row>
    <row r="86" spans="1:18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211"/>
      <c r="O86" s="151"/>
      <c r="P86" s="151"/>
      <c r="Q86" s="151"/>
      <c r="R86" s="151"/>
    </row>
    <row r="87" spans="1:18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211"/>
      <c r="O87" s="151"/>
      <c r="P87" s="151"/>
      <c r="Q87" s="151"/>
      <c r="R87" s="151"/>
    </row>
    <row r="88" spans="1:18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211"/>
      <c r="O88" s="151"/>
      <c r="P88" s="151"/>
      <c r="Q88" s="151"/>
      <c r="R88" s="151"/>
    </row>
    <row r="89" spans="1:18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211"/>
      <c r="O89" s="151"/>
      <c r="P89" s="151"/>
      <c r="Q89" s="151"/>
      <c r="R89" s="151"/>
    </row>
    <row r="90" spans="1:18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211"/>
      <c r="O90" s="151"/>
      <c r="P90" s="151"/>
      <c r="Q90" s="151"/>
      <c r="R90" s="151"/>
    </row>
    <row r="91" spans="1:18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211"/>
      <c r="O91" s="151"/>
      <c r="P91" s="151"/>
      <c r="Q91" s="151"/>
      <c r="R91" s="151"/>
    </row>
    <row r="92" spans="1:18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211"/>
      <c r="O92" s="151"/>
      <c r="P92" s="151"/>
      <c r="Q92" s="151"/>
      <c r="R92" s="151"/>
    </row>
    <row r="93" spans="1:18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211"/>
      <c r="O93" s="151"/>
      <c r="P93" s="151"/>
      <c r="Q93" s="151"/>
      <c r="R93" s="151"/>
    </row>
    <row r="94" spans="1:18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211"/>
      <c r="O94" s="151"/>
      <c r="P94" s="151"/>
      <c r="Q94" s="151"/>
      <c r="R94" s="151"/>
    </row>
    <row r="95" spans="1:18" ht="12.75">
      <c r="A95" s="151"/>
      <c r="B95" s="154"/>
      <c r="C95" s="154"/>
      <c r="D95" s="154"/>
      <c r="E95" s="153"/>
      <c r="F95" s="151"/>
      <c r="G95" s="151"/>
      <c r="H95" s="151"/>
      <c r="I95" s="151"/>
      <c r="J95" s="151"/>
      <c r="K95" s="151"/>
      <c r="L95" s="151"/>
      <c r="M95" s="151"/>
      <c r="N95" s="211"/>
      <c r="O95" s="151"/>
      <c r="P95" s="151"/>
      <c r="Q95" s="151"/>
      <c r="R95" s="151"/>
    </row>
    <row r="96" spans="1:18" ht="12.75">
      <c r="A96" s="151"/>
      <c r="B96" s="154"/>
      <c r="C96" s="154"/>
      <c r="D96" s="154"/>
      <c r="E96" s="153"/>
      <c r="F96" s="151"/>
      <c r="G96" s="151"/>
      <c r="H96" s="151"/>
      <c r="I96" s="151"/>
      <c r="J96" s="151"/>
      <c r="K96" s="151"/>
      <c r="L96" s="151"/>
      <c r="M96" s="151"/>
      <c r="N96" s="211"/>
      <c r="O96" s="151"/>
      <c r="P96" s="151"/>
      <c r="Q96" s="151"/>
      <c r="R96" s="151"/>
    </row>
    <row r="97" spans="1:18" ht="12.75">
      <c r="A97" s="151"/>
      <c r="B97" s="154"/>
      <c r="C97" s="154"/>
      <c r="D97" s="154"/>
      <c r="E97" s="153"/>
      <c r="F97" s="151"/>
      <c r="G97" s="151"/>
      <c r="H97" s="151"/>
      <c r="I97" s="151"/>
      <c r="J97" s="151"/>
      <c r="K97" s="151"/>
      <c r="L97" s="151"/>
      <c r="M97" s="151"/>
      <c r="N97" s="211"/>
      <c r="O97" s="151"/>
      <c r="P97" s="151"/>
      <c r="Q97" s="151"/>
      <c r="R97" s="151"/>
    </row>
    <row r="98" spans="1:18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</row>
    <row r="99" spans="1:18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</row>
    <row r="100" spans="1:18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</row>
    <row r="101" spans="1:18" ht="12.75">
      <c r="A101" s="151"/>
      <c r="B101" s="151"/>
      <c r="C101" s="151"/>
      <c r="D101" s="151"/>
      <c r="E101" s="153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</row>
    <row r="102" spans="1:18" ht="12.75">
      <c r="A102" s="151"/>
      <c r="B102" s="151"/>
      <c r="C102" s="151"/>
      <c r="D102" s="151"/>
      <c r="E102" s="153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</row>
    <row r="103" spans="1:18" ht="12.75">
      <c r="A103" s="151"/>
      <c r="B103" s="151"/>
      <c r="C103" s="151"/>
      <c r="D103" s="151"/>
      <c r="E103" s="153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</row>
    <row r="104" spans="1:18" ht="12.75">
      <c r="A104" s="151"/>
      <c r="B104" s="151"/>
      <c r="C104" s="151"/>
      <c r="D104" s="151"/>
      <c r="E104" s="153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</row>
    <row r="105" spans="1:18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</row>
    <row r="107" spans="1:18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</row>
    <row r="108" spans="1:18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</row>
    <row r="109" spans="1:18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</row>
    <row r="110" spans="1:18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</row>
    <row r="111" spans="1:18" ht="12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</row>
    <row r="112" spans="1:18" ht="12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</row>
    <row r="113" spans="1:18" ht="12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</row>
    <row r="114" ht="12.75">
      <c r="R114" s="151"/>
    </row>
    <row r="115" ht="12.75">
      <c r="R115" s="151"/>
    </row>
    <row r="116" ht="12.75">
      <c r="R116" s="151"/>
    </row>
    <row r="117" ht="12.75">
      <c r="R117" s="151"/>
    </row>
    <row r="118" ht="12.75">
      <c r="R118" s="151"/>
    </row>
    <row r="119" ht="12.75">
      <c r="R119" s="151"/>
    </row>
    <row r="120" ht="12.75">
      <c r="R120" s="151"/>
    </row>
    <row r="121" ht="12.75">
      <c r="R121" s="151"/>
    </row>
    <row r="122" ht="12.75">
      <c r="R122" s="151"/>
    </row>
  </sheetData>
  <sheetProtection/>
  <printOptions gridLines="1" horizontalCentered="1"/>
  <pageMargins left="0.43" right="0.45" top="0.42" bottom="0.44" header="0.2362204724409449" footer="0.21"/>
  <pageSetup horizontalDpi="360" verticalDpi="36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4"/>
  <sheetViews>
    <sheetView zoomScale="75" zoomScaleNormal="75" zoomScalePageLayoutView="0" workbookViewId="0" topLeftCell="A16">
      <selection activeCell="R70" sqref="R70:R71"/>
    </sheetView>
  </sheetViews>
  <sheetFormatPr defaultColWidth="9.00390625" defaultRowHeight="12.75"/>
  <cols>
    <col min="1" max="1" width="8.00390625" style="0" customWidth="1"/>
    <col min="2" max="2" width="18.625" style="0" customWidth="1"/>
    <col min="3" max="3" width="4.875" style="0" customWidth="1"/>
    <col min="4" max="4" width="24.375" style="0" customWidth="1"/>
    <col min="5" max="5" width="5.875" style="0" customWidth="1"/>
    <col min="6" max="6" width="10.75390625" style="0" customWidth="1"/>
    <col min="7" max="7" width="7.00390625" style="0" customWidth="1"/>
    <col min="8" max="8" width="8.375" style="0" customWidth="1"/>
    <col min="10" max="10" width="17.00390625" style="0" customWidth="1"/>
    <col min="12" max="12" width="19.75390625" style="0" customWidth="1"/>
  </cols>
  <sheetData>
    <row r="1" spans="1:9" ht="13.5" thickBot="1">
      <c r="A1" t="s">
        <v>145</v>
      </c>
      <c r="I1" t="s">
        <v>145</v>
      </c>
    </row>
    <row r="2" spans="1:16" ht="15.75">
      <c r="A2" s="128" t="s">
        <v>146</v>
      </c>
      <c r="B2" s="128"/>
      <c r="C2" s="129"/>
      <c r="D2" s="226" t="s">
        <v>194</v>
      </c>
      <c r="E2" s="130"/>
      <c r="H2" s="131" t="s">
        <v>116</v>
      </c>
      <c r="I2" s="128" t="s">
        <v>146</v>
      </c>
      <c r="J2" s="128"/>
      <c r="K2" s="225" t="s">
        <v>193</v>
      </c>
      <c r="L2" s="130"/>
      <c r="M2" s="130"/>
      <c r="P2" s="131" t="s">
        <v>116</v>
      </c>
    </row>
    <row r="3" spans="1:16" ht="12.75">
      <c r="A3" s="130" t="s">
        <v>180</v>
      </c>
      <c r="B3" s="130"/>
      <c r="C3" s="132"/>
      <c r="D3" s="130"/>
      <c r="H3" s="134" t="s">
        <v>119</v>
      </c>
      <c r="I3" s="130" t="s">
        <v>180</v>
      </c>
      <c r="J3" s="130"/>
      <c r="K3" s="132"/>
      <c r="L3" s="130"/>
      <c r="P3" s="134" t="s">
        <v>119</v>
      </c>
    </row>
    <row r="4" spans="1:16" ht="12.75">
      <c r="A4" t="s">
        <v>118</v>
      </c>
      <c r="B4" s="133"/>
      <c r="D4" t="s">
        <v>120</v>
      </c>
      <c r="H4" s="134"/>
      <c r="I4" t="s">
        <v>252</v>
      </c>
      <c r="J4" s="133"/>
      <c r="L4" t="s">
        <v>120</v>
      </c>
      <c r="P4" s="134"/>
    </row>
    <row r="5" spans="2:16" ht="13.5" thickBot="1">
      <c r="B5" s="130"/>
      <c r="D5" s="218" t="s">
        <v>182</v>
      </c>
      <c r="E5" s="132"/>
      <c r="H5" s="134"/>
      <c r="J5" s="130"/>
      <c r="L5" s="219" t="s">
        <v>187</v>
      </c>
      <c r="M5" s="220"/>
      <c r="P5" s="134"/>
    </row>
    <row r="6" spans="1:16" ht="26.25" thickBot="1">
      <c r="A6" s="135" t="s">
        <v>144</v>
      </c>
      <c r="B6" s="18" t="s">
        <v>21</v>
      </c>
      <c r="C6" s="136" t="s">
        <v>124</v>
      </c>
      <c r="D6" s="136" t="s">
        <v>163</v>
      </c>
      <c r="E6" s="18" t="s">
        <v>126</v>
      </c>
      <c r="F6" s="137" t="s">
        <v>127</v>
      </c>
      <c r="G6" s="137" t="s">
        <v>128</v>
      </c>
      <c r="H6" s="138" t="s">
        <v>129</v>
      </c>
      <c r="I6" s="135" t="s">
        <v>144</v>
      </c>
      <c r="J6" s="18" t="s">
        <v>21</v>
      </c>
      <c r="K6" s="136" t="s">
        <v>124</v>
      </c>
      <c r="L6" s="136" t="s">
        <v>163</v>
      </c>
      <c r="M6" s="18" t="s">
        <v>126</v>
      </c>
      <c r="N6" s="137" t="s">
        <v>127</v>
      </c>
      <c r="O6" s="137" t="s">
        <v>128</v>
      </c>
      <c r="P6" s="138" t="s">
        <v>129</v>
      </c>
    </row>
    <row r="7" spans="1:16" ht="13.5" thickBot="1">
      <c r="A7" s="16"/>
      <c r="B7" s="139" t="s">
        <v>130</v>
      </c>
      <c r="C7" s="16"/>
      <c r="D7" s="16"/>
      <c r="E7" s="16"/>
      <c r="F7" s="212"/>
      <c r="G7" s="16"/>
      <c r="H7" s="16"/>
      <c r="I7" s="16"/>
      <c r="J7" s="139" t="s">
        <v>130</v>
      </c>
      <c r="K7" s="16"/>
      <c r="L7" s="16"/>
      <c r="M7" s="16"/>
      <c r="N7" s="212"/>
      <c r="O7" s="16"/>
      <c r="P7" s="16"/>
    </row>
    <row r="8" spans="1:16" ht="16.5" customHeight="1">
      <c r="A8" s="12"/>
      <c r="B8" s="91"/>
      <c r="C8" s="34"/>
      <c r="D8" s="12"/>
      <c r="E8" s="150">
        <v>1</v>
      </c>
      <c r="F8" s="213"/>
      <c r="G8" s="12"/>
      <c r="H8" s="12"/>
      <c r="I8" s="12"/>
      <c r="J8" s="91"/>
      <c r="K8" s="12"/>
      <c r="L8" s="12"/>
      <c r="M8" s="150">
        <v>1</v>
      </c>
      <c r="N8" s="213"/>
      <c r="O8" s="12"/>
      <c r="P8" s="12"/>
    </row>
    <row r="9" spans="1:16" ht="16.5" customHeight="1">
      <c r="A9" s="12"/>
      <c r="B9" s="239"/>
      <c r="C9" s="54"/>
      <c r="D9" s="12"/>
      <c r="E9" s="150">
        <v>2</v>
      </c>
      <c r="F9" s="213"/>
      <c r="G9" s="12"/>
      <c r="H9" s="12"/>
      <c r="I9" s="12"/>
      <c r="J9" s="92"/>
      <c r="K9" s="140"/>
      <c r="L9" s="140"/>
      <c r="M9" s="150">
        <v>2</v>
      </c>
      <c r="N9" s="213"/>
      <c r="O9" s="12"/>
      <c r="P9" s="12"/>
    </row>
    <row r="10" spans="1:16" ht="16.5" customHeight="1">
      <c r="A10" s="12"/>
      <c r="B10" s="239"/>
      <c r="C10" s="54"/>
      <c r="D10" s="12"/>
      <c r="E10" s="150">
        <v>3</v>
      </c>
      <c r="F10" s="213"/>
      <c r="G10" s="12"/>
      <c r="H10" s="12"/>
      <c r="I10" s="12"/>
      <c r="J10" s="92"/>
      <c r="K10" s="12"/>
      <c r="L10" s="12"/>
      <c r="M10" s="150">
        <v>3</v>
      </c>
      <c r="N10" s="213"/>
      <c r="O10" s="12"/>
      <c r="P10" s="12"/>
    </row>
    <row r="11" spans="1:16" ht="16.5" customHeight="1">
      <c r="A11" s="12"/>
      <c r="B11" s="239"/>
      <c r="C11" s="54"/>
      <c r="D11" s="12"/>
      <c r="E11" s="150">
        <v>4</v>
      </c>
      <c r="F11" s="213"/>
      <c r="G11" s="12"/>
      <c r="H11" s="12"/>
      <c r="I11" s="12"/>
      <c r="J11" s="92"/>
      <c r="K11" s="12"/>
      <c r="L11" s="12"/>
      <c r="M11" s="150">
        <v>4</v>
      </c>
      <c r="N11" s="213"/>
      <c r="O11" s="12"/>
      <c r="P11" s="12"/>
    </row>
    <row r="12" spans="1:16" ht="16.5" customHeight="1" thickBot="1">
      <c r="A12" s="12"/>
      <c r="B12" s="93"/>
      <c r="C12" s="66"/>
      <c r="D12" s="12"/>
      <c r="E12" s="150">
        <v>5</v>
      </c>
      <c r="F12" s="213"/>
      <c r="G12" s="12"/>
      <c r="H12" s="12"/>
      <c r="I12" s="12"/>
      <c r="J12" s="93"/>
      <c r="K12" s="12"/>
      <c r="L12" s="12"/>
      <c r="M12" s="150">
        <v>5</v>
      </c>
      <c r="N12" s="213"/>
      <c r="O12" s="12"/>
      <c r="P12" s="12"/>
    </row>
    <row r="13" spans="1:16" ht="16.5" customHeight="1" thickTop="1">
      <c r="A13" s="12"/>
      <c r="B13" s="91"/>
      <c r="C13" s="33"/>
      <c r="D13" s="12"/>
      <c r="E13" s="150">
        <v>6</v>
      </c>
      <c r="F13" s="213"/>
      <c r="G13" s="12"/>
      <c r="H13" s="12"/>
      <c r="I13" s="12"/>
      <c r="J13" s="92"/>
      <c r="K13" s="12"/>
      <c r="L13" s="12"/>
      <c r="M13" s="150">
        <v>6</v>
      </c>
      <c r="N13" s="213"/>
      <c r="O13" s="12"/>
      <c r="P13" s="12"/>
    </row>
    <row r="14" spans="1:16" ht="16.5" customHeight="1">
      <c r="A14" s="12"/>
      <c r="B14" s="240"/>
      <c r="C14" s="54"/>
      <c r="D14" s="12"/>
      <c r="E14" s="142">
        <v>7</v>
      </c>
      <c r="F14" s="213"/>
      <c r="G14" s="12"/>
      <c r="H14" s="12"/>
      <c r="I14" s="12"/>
      <c r="J14" s="92"/>
      <c r="K14" s="12"/>
      <c r="L14" s="12"/>
      <c r="M14" s="142">
        <v>7</v>
      </c>
      <c r="N14" s="213"/>
      <c r="O14" s="12"/>
      <c r="P14" s="12"/>
    </row>
    <row r="15" spans="1:16" ht="16.5" customHeight="1">
      <c r="A15" s="12"/>
      <c r="B15" s="92"/>
      <c r="C15" s="54"/>
      <c r="D15" s="16"/>
      <c r="E15" s="150">
        <v>8</v>
      </c>
      <c r="F15" s="214"/>
      <c r="G15" s="12"/>
      <c r="H15" s="12"/>
      <c r="I15" s="12"/>
      <c r="J15" s="92"/>
      <c r="K15" s="12"/>
      <c r="L15" s="12"/>
      <c r="M15" s="150">
        <v>8</v>
      </c>
      <c r="N15" s="214"/>
      <c r="O15" s="12"/>
      <c r="P15" s="12"/>
    </row>
    <row r="16" spans="1:16" ht="16.5" customHeight="1">
      <c r="A16" s="12"/>
      <c r="B16" s="92"/>
      <c r="C16" s="54"/>
      <c r="D16" s="12"/>
      <c r="E16" s="150">
        <v>9</v>
      </c>
      <c r="F16" s="214"/>
      <c r="G16" s="12"/>
      <c r="H16" s="12"/>
      <c r="I16" s="12"/>
      <c r="J16" s="92"/>
      <c r="L16" s="216"/>
      <c r="M16" s="150">
        <v>9</v>
      </c>
      <c r="N16" s="214"/>
      <c r="O16" s="12"/>
      <c r="P16" s="12"/>
    </row>
    <row r="17" spans="1:16" ht="16.5" customHeight="1" thickBot="1">
      <c r="A17" s="12"/>
      <c r="B17" s="93"/>
      <c r="C17" s="66"/>
      <c r="D17" s="16"/>
      <c r="E17" s="150">
        <v>10</v>
      </c>
      <c r="F17" s="214"/>
      <c r="G17" s="12"/>
      <c r="H17" s="12"/>
      <c r="I17" s="12"/>
      <c r="J17" s="93"/>
      <c r="K17" s="12"/>
      <c r="L17" s="12"/>
      <c r="M17" s="150">
        <v>10</v>
      </c>
      <c r="N17" s="214"/>
      <c r="O17" s="12"/>
      <c r="P17" s="12"/>
    </row>
    <row r="18" spans="1:16" ht="16.5" customHeight="1" thickTop="1">
      <c r="A18" s="12"/>
      <c r="B18" s="91"/>
      <c r="C18" s="33"/>
      <c r="D18" s="12"/>
      <c r="E18" s="150">
        <v>11</v>
      </c>
      <c r="F18" s="214"/>
      <c r="G18" s="12"/>
      <c r="H18" s="12"/>
      <c r="I18" s="12"/>
      <c r="J18" s="92"/>
      <c r="K18" s="12"/>
      <c r="L18" s="12"/>
      <c r="M18" s="150">
        <v>11</v>
      </c>
      <c r="N18" s="214"/>
      <c r="O18" s="12"/>
      <c r="P18" s="12"/>
    </row>
    <row r="19" spans="1:16" ht="16.5" customHeight="1">
      <c r="A19" s="12"/>
      <c r="B19" s="92"/>
      <c r="C19" s="54"/>
      <c r="D19" s="12"/>
      <c r="E19" s="150">
        <v>12</v>
      </c>
      <c r="F19" s="214"/>
      <c r="G19" s="12"/>
      <c r="H19" s="12"/>
      <c r="I19" s="12"/>
      <c r="J19" s="92"/>
      <c r="K19" s="12"/>
      <c r="L19" s="12"/>
      <c r="M19" s="150">
        <v>12</v>
      </c>
      <c r="N19" s="214"/>
      <c r="O19" s="12"/>
      <c r="P19" s="12"/>
    </row>
    <row r="20" spans="1:16" ht="15">
      <c r="A20" s="12"/>
      <c r="B20" s="92"/>
      <c r="C20" s="54"/>
      <c r="D20" s="12"/>
      <c r="E20" s="150">
        <v>13</v>
      </c>
      <c r="F20" s="214"/>
      <c r="G20" s="12"/>
      <c r="H20" s="12"/>
      <c r="I20" s="12"/>
      <c r="J20" s="92"/>
      <c r="K20" s="12"/>
      <c r="L20" s="12"/>
      <c r="M20" s="150">
        <v>13</v>
      </c>
      <c r="N20" s="214"/>
      <c r="O20" s="12"/>
      <c r="P20" s="12"/>
    </row>
    <row r="21" spans="1:14" ht="15">
      <c r="A21" s="216"/>
      <c r="B21" s="239"/>
      <c r="C21" s="54"/>
      <c r="D21" s="216"/>
      <c r="E21" s="227">
        <v>14</v>
      </c>
      <c r="F21" s="215"/>
      <c r="J21" s="92"/>
      <c r="K21" s="12"/>
      <c r="L21" s="12"/>
      <c r="M21" s="227">
        <v>14</v>
      </c>
      <c r="N21" s="215"/>
    </row>
    <row r="22" spans="1:16" ht="16.5" customHeight="1" thickBot="1">
      <c r="A22" s="12"/>
      <c r="B22" s="93"/>
      <c r="C22" s="54"/>
      <c r="D22" s="12"/>
      <c r="E22" s="150">
        <v>15</v>
      </c>
      <c r="F22" s="214"/>
      <c r="G22" s="12"/>
      <c r="H22" s="12"/>
      <c r="I22" s="12"/>
      <c r="J22" s="93"/>
      <c r="K22" s="12"/>
      <c r="L22" s="12"/>
      <c r="M22" s="150">
        <v>15</v>
      </c>
      <c r="N22" s="214"/>
      <c r="O22" s="12"/>
      <c r="P22" s="12"/>
    </row>
    <row r="23" spans="1:16" ht="16.5" customHeight="1" thickTop="1">
      <c r="A23" s="12"/>
      <c r="B23" s="91"/>
      <c r="C23" s="33"/>
      <c r="D23" s="234"/>
      <c r="E23" s="150">
        <v>16</v>
      </c>
      <c r="F23" s="214"/>
      <c r="G23" s="12"/>
      <c r="H23" s="12"/>
      <c r="I23" s="12"/>
      <c r="J23" s="92"/>
      <c r="K23" s="12"/>
      <c r="L23" s="12"/>
      <c r="M23" s="150">
        <v>16</v>
      </c>
      <c r="N23" s="214"/>
      <c r="O23" s="12"/>
      <c r="P23" s="12"/>
    </row>
    <row r="24" spans="1:16" ht="16.5" customHeight="1">
      <c r="A24" s="12"/>
      <c r="B24" s="92"/>
      <c r="C24" s="54"/>
      <c r="D24" s="12"/>
      <c r="E24" s="150">
        <v>17</v>
      </c>
      <c r="F24" s="214"/>
      <c r="G24" s="12"/>
      <c r="H24" s="12"/>
      <c r="I24" s="12"/>
      <c r="J24" s="92"/>
      <c r="K24" s="141"/>
      <c r="L24" s="12"/>
      <c r="M24" s="150">
        <v>17</v>
      </c>
      <c r="N24" s="214"/>
      <c r="O24" s="12"/>
      <c r="P24" s="12"/>
    </row>
    <row r="25" spans="1:16" ht="16.5" customHeight="1">
      <c r="A25" s="12"/>
      <c r="B25" s="92"/>
      <c r="C25" s="54"/>
      <c r="D25" s="12"/>
      <c r="E25" s="150">
        <v>18</v>
      </c>
      <c r="F25" s="214"/>
      <c r="G25" s="12"/>
      <c r="H25" s="12"/>
      <c r="I25" s="12"/>
      <c r="J25" s="92"/>
      <c r="K25" s="141"/>
      <c r="L25" s="12"/>
      <c r="M25" s="150">
        <v>18</v>
      </c>
      <c r="N25" s="214"/>
      <c r="O25" s="12"/>
      <c r="P25" s="12"/>
    </row>
    <row r="26" spans="1:16" ht="16.5" customHeight="1">
      <c r="A26" s="12"/>
      <c r="B26" s="92"/>
      <c r="C26" s="54"/>
      <c r="D26" s="12"/>
      <c r="E26" s="150">
        <v>19</v>
      </c>
      <c r="F26" s="214"/>
      <c r="G26" s="12"/>
      <c r="H26" s="12"/>
      <c r="I26" s="12"/>
      <c r="J26" s="92"/>
      <c r="K26" s="141"/>
      <c r="L26" s="12"/>
      <c r="M26" s="150">
        <v>19</v>
      </c>
      <c r="N26" s="214"/>
      <c r="O26" s="12"/>
      <c r="P26" s="12"/>
    </row>
    <row r="27" spans="1:16" ht="16.5" customHeight="1" thickBot="1">
      <c r="A27" s="12"/>
      <c r="B27" s="91"/>
      <c r="C27" s="238"/>
      <c r="D27" s="216"/>
      <c r="E27" s="150">
        <v>20</v>
      </c>
      <c r="F27" s="214"/>
      <c r="G27" s="12"/>
      <c r="H27" s="12"/>
      <c r="I27" s="12"/>
      <c r="J27" s="93"/>
      <c r="K27" s="141"/>
      <c r="L27" s="12"/>
      <c r="M27" s="150">
        <v>20</v>
      </c>
      <c r="N27" s="214"/>
      <c r="O27" s="12"/>
      <c r="P27" s="12"/>
    </row>
    <row r="28" spans="1:16" ht="16.5" customHeight="1" thickBot="1" thickTop="1">
      <c r="A28" s="12"/>
      <c r="B28" s="235"/>
      <c r="C28" s="236"/>
      <c r="D28" s="12"/>
      <c r="E28" s="150">
        <v>21</v>
      </c>
      <c r="F28" s="214"/>
      <c r="G28" s="12"/>
      <c r="H28" s="12"/>
      <c r="I28" s="12"/>
      <c r="J28" s="12"/>
      <c r="K28" s="12"/>
      <c r="L28" s="12"/>
      <c r="M28" s="150">
        <v>21</v>
      </c>
      <c r="N28" s="214"/>
      <c r="O28" s="12"/>
      <c r="P28" s="12"/>
    </row>
    <row r="29" spans="1:16" ht="16.5" customHeight="1" thickTop="1">
      <c r="A29" s="12"/>
      <c r="B29" s="12"/>
      <c r="C29" s="141"/>
      <c r="D29" s="12"/>
      <c r="E29" s="150">
        <v>22</v>
      </c>
      <c r="F29" s="214"/>
      <c r="G29" s="12"/>
      <c r="H29" s="12"/>
      <c r="I29" s="12"/>
      <c r="J29" s="141"/>
      <c r="K29" s="141"/>
      <c r="L29" s="12"/>
      <c r="M29" s="150">
        <v>22</v>
      </c>
      <c r="N29" s="214"/>
      <c r="O29" s="12"/>
      <c r="P29" s="12"/>
    </row>
    <row r="30" spans="1:16" ht="16.5" customHeight="1">
      <c r="A30" s="12"/>
      <c r="B30" s="12"/>
      <c r="C30" s="141"/>
      <c r="D30" s="12"/>
      <c r="E30" s="150">
        <v>23</v>
      </c>
      <c r="F30" s="214"/>
      <c r="G30" s="12"/>
      <c r="H30" s="12"/>
      <c r="I30" s="12"/>
      <c r="J30" s="141"/>
      <c r="K30" s="141"/>
      <c r="L30" s="12"/>
      <c r="M30" s="150">
        <v>23</v>
      </c>
      <c r="N30" s="214"/>
      <c r="O30" s="12"/>
      <c r="P30" s="12"/>
    </row>
    <row r="31" spans="1:16" ht="16.5" customHeight="1">
      <c r="A31" s="12"/>
      <c r="B31" s="12"/>
      <c r="C31" s="141"/>
      <c r="D31" s="12"/>
      <c r="E31" s="12"/>
      <c r="F31" s="214"/>
      <c r="G31" s="12"/>
      <c r="H31" s="12"/>
      <c r="I31" s="12"/>
      <c r="J31" s="141"/>
      <c r="K31" s="141"/>
      <c r="L31" s="12"/>
      <c r="M31" s="150">
        <v>24</v>
      </c>
      <c r="N31" s="214"/>
      <c r="O31" s="12"/>
      <c r="P31" s="12"/>
    </row>
    <row r="32" spans="1:16" ht="16.5" customHeight="1">
      <c r="A32" s="12"/>
      <c r="B32" s="12"/>
      <c r="C32" s="141"/>
      <c r="D32" s="12"/>
      <c r="E32" s="12"/>
      <c r="F32" s="214"/>
      <c r="G32" s="12"/>
      <c r="H32" s="12"/>
      <c r="I32" s="12"/>
      <c r="J32" s="141"/>
      <c r="K32" s="141"/>
      <c r="L32" s="12"/>
      <c r="M32" s="150">
        <v>25</v>
      </c>
      <c r="N32" s="214"/>
      <c r="O32" s="12"/>
      <c r="P32" s="12"/>
    </row>
    <row r="33" spans="2:14" ht="12.75">
      <c r="B33" s="139"/>
      <c r="F33" s="215"/>
      <c r="J33" s="139"/>
      <c r="N33" s="215"/>
    </row>
    <row r="34" spans="1:16" ht="16.5" customHeight="1">
      <c r="A34" s="12"/>
      <c r="B34" s="141"/>
      <c r="C34" s="141"/>
      <c r="D34" s="12"/>
      <c r="E34" s="12"/>
      <c r="F34" s="214"/>
      <c r="G34" s="12"/>
      <c r="H34" s="12"/>
      <c r="I34" s="12"/>
      <c r="J34" s="141"/>
      <c r="K34" s="141"/>
      <c r="L34" s="141"/>
      <c r="M34" s="12"/>
      <c r="N34" s="214"/>
      <c r="O34" s="12"/>
      <c r="P34" s="12"/>
    </row>
    <row r="35" spans="1:16" ht="16.5" customHeight="1">
      <c r="A35" s="12"/>
      <c r="B35" s="141"/>
      <c r="C35" s="141"/>
      <c r="D35" s="12"/>
      <c r="E35" s="12"/>
      <c r="F35" s="214"/>
      <c r="G35" s="12"/>
      <c r="H35" s="12"/>
      <c r="I35" s="12"/>
      <c r="J35" s="141"/>
      <c r="K35" s="141"/>
      <c r="L35" s="141"/>
      <c r="M35" s="12"/>
      <c r="N35" s="214"/>
      <c r="O35" s="12"/>
      <c r="P35" s="12"/>
    </row>
    <row r="36" spans="1:16" ht="16.5" customHeight="1">
      <c r="A36" s="12"/>
      <c r="B36" s="141"/>
      <c r="C36" s="141"/>
      <c r="D36" s="12"/>
      <c r="E36" s="12"/>
      <c r="F36" s="214"/>
      <c r="G36" s="12"/>
      <c r="H36" s="12"/>
      <c r="I36" s="12"/>
      <c r="J36" s="141"/>
      <c r="K36" s="141"/>
      <c r="L36" s="141"/>
      <c r="M36" s="12"/>
      <c r="N36" s="214"/>
      <c r="O36" s="12"/>
      <c r="P36" s="12"/>
    </row>
    <row r="37" spans="1:16" ht="16.5" customHeight="1">
      <c r="A37" s="12"/>
      <c r="B37" s="141"/>
      <c r="C37" s="141"/>
      <c r="D37" s="12"/>
      <c r="E37" s="12"/>
      <c r="F37" s="214"/>
      <c r="G37" s="12"/>
      <c r="H37" s="12"/>
      <c r="I37" s="12"/>
      <c r="J37" s="141"/>
      <c r="K37" s="141"/>
      <c r="L37" s="141"/>
      <c r="M37" s="12"/>
      <c r="N37" s="214"/>
      <c r="O37" s="12"/>
      <c r="P37" s="12"/>
    </row>
    <row r="38" spans="1:16" ht="16.5" customHeight="1">
      <c r="A38" s="12"/>
      <c r="B38" s="141"/>
      <c r="C38" s="141"/>
      <c r="D38" s="141"/>
      <c r="E38" s="12"/>
      <c r="F38" s="214"/>
      <c r="G38" s="12"/>
      <c r="H38" s="12"/>
      <c r="I38" s="12"/>
      <c r="J38" s="141"/>
      <c r="K38" s="141"/>
      <c r="L38" s="141"/>
      <c r="M38" s="12"/>
      <c r="N38" s="214"/>
      <c r="O38" s="12"/>
      <c r="P38" s="12"/>
    </row>
    <row r="39" spans="1:16" ht="16.5" customHeight="1">
      <c r="A39" s="12"/>
      <c r="B39" s="141"/>
      <c r="C39" s="141"/>
      <c r="D39" s="141"/>
      <c r="E39" s="12"/>
      <c r="F39" s="214"/>
      <c r="G39" s="12"/>
      <c r="H39" s="12"/>
      <c r="I39" s="12"/>
      <c r="J39" s="141"/>
      <c r="K39" s="141"/>
      <c r="L39" s="141"/>
      <c r="M39" s="12"/>
      <c r="N39" s="214"/>
      <c r="O39" s="12"/>
      <c r="P39" s="12"/>
    </row>
    <row r="40" spans="1:16" ht="16.5" customHeight="1">
      <c r="A40" s="12"/>
      <c r="B40" s="141"/>
      <c r="C40" s="141"/>
      <c r="D40" s="141"/>
      <c r="E40" s="12"/>
      <c r="F40" s="214"/>
      <c r="G40" s="12"/>
      <c r="H40" s="12"/>
      <c r="I40" s="12"/>
      <c r="J40" s="141"/>
      <c r="K40" s="141"/>
      <c r="L40" s="141"/>
      <c r="M40" s="12"/>
      <c r="N40" s="214"/>
      <c r="O40" s="12"/>
      <c r="P40" s="12"/>
    </row>
    <row r="41" spans="1:16" ht="16.5" customHeight="1">
      <c r="A41" s="12"/>
      <c r="B41" s="141"/>
      <c r="C41" s="141"/>
      <c r="D41" s="141"/>
      <c r="E41" s="12"/>
      <c r="F41" s="214"/>
      <c r="G41" s="12"/>
      <c r="H41" s="12"/>
      <c r="I41" s="12"/>
      <c r="J41" s="141"/>
      <c r="K41" s="141"/>
      <c r="L41" s="141"/>
      <c r="M41" s="12"/>
      <c r="N41" s="214"/>
      <c r="O41" s="12"/>
      <c r="P41" s="12"/>
    </row>
    <row r="42" spans="1:16" ht="16.5" customHeight="1">
      <c r="A42" s="12"/>
      <c r="B42" s="141"/>
      <c r="C42" s="141"/>
      <c r="D42" s="141"/>
      <c r="E42" s="12"/>
      <c r="F42" s="214"/>
      <c r="G42" s="12"/>
      <c r="H42" s="12"/>
      <c r="I42" s="12"/>
      <c r="J42" s="141"/>
      <c r="K42" s="141"/>
      <c r="L42" s="141"/>
      <c r="M42" s="12"/>
      <c r="N42" s="214"/>
      <c r="O42" s="12"/>
      <c r="P42" s="12"/>
    </row>
    <row r="43" spans="1:16" ht="16.5" customHeight="1">
      <c r="A43" s="12"/>
      <c r="B43" s="141"/>
      <c r="C43" s="141"/>
      <c r="D43" s="141"/>
      <c r="E43" s="150"/>
      <c r="F43" s="214"/>
      <c r="G43" s="12"/>
      <c r="H43" s="12"/>
      <c r="I43" s="12"/>
      <c r="J43" s="141"/>
      <c r="K43" s="141"/>
      <c r="L43" s="141"/>
      <c r="M43" s="150"/>
      <c r="N43" s="214"/>
      <c r="O43" s="12"/>
      <c r="P43" s="12"/>
    </row>
    <row r="44" spans="1:16" ht="16.5" customHeight="1">
      <c r="A44" s="12"/>
      <c r="B44" s="141"/>
      <c r="C44" s="141"/>
      <c r="D44" s="141"/>
      <c r="E44" s="150"/>
      <c r="F44" s="214"/>
      <c r="G44" s="12"/>
      <c r="H44" s="12"/>
      <c r="I44" s="12"/>
      <c r="J44" s="141"/>
      <c r="K44" s="141"/>
      <c r="L44" s="141"/>
      <c r="M44" s="150"/>
      <c r="N44" s="214"/>
      <c r="O44" s="12"/>
      <c r="P44" s="12"/>
    </row>
    <row r="45" spans="2:14" ht="12.75">
      <c r="B45" s="158" t="s">
        <v>139</v>
      </c>
      <c r="C45" s="159"/>
      <c r="D45" s="158" t="s">
        <v>140</v>
      </c>
      <c r="E45" s="151"/>
      <c r="F45" s="159"/>
      <c r="J45" s="158" t="s">
        <v>139</v>
      </c>
      <c r="K45" s="159"/>
      <c r="L45" s="158" t="s">
        <v>140</v>
      </c>
      <c r="M45" s="151"/>
      <c r="N45" s="159"/>
    </row>
    <row r="46" spans="2:14" ht="12.75">
      <c r="B46" s="144"/>
      <c r="C46" s="160"/>
      <c r="D46" s="144" t="s">
        <v>141</v>
      </c>
      <c r="E46" s="161"/>
      <c r="F46" s="160"/>
      <c r="J46" s="144"/>
      <c r="K46" s="160"/>
      <c r="L46" s="144" t="s">
        <v>141</v>
      </c>
      <c r="M46" s="161"/>
      <c r="N46" s="160"/>
    </row>
    <row r="47" spans="2:14" ht="12.75">
      <c r="B47" s="151"/>
      <c r="C47" s="151"/>
      <c r="D47" s="151"/>
      <c r="E47" s="151"/>
      <c r="F47" s="151"/>
      <c r="J47" s="151"/>
      <c r="K47" s="151"/>
      <c r="L47" s="151"/>
      <c r="M47" s="151"/>
      <c r="N47" s="151"/>
    </row>
    <row r="48" spans="2:14" ht="12.75">
      <c r="B48" s="151"/>
      <c r="C48" s="151"/>
      <c r="D48" s="151"/>
      <c r="E48" s="151"/>
      <c r="F48" s="151"/>
      <c r="J48" s="151"/>
      <c r="K48" s="151"/>
      <c r="L48" s="151"/>
      <c r="M48" s="151"/>
      <c r="N48" s="151"/>
    </row>
    <row r="50" spans="1:9" ht="13.5" thickBot="1">
      <c r="A50" t="s">
        <v>145</v>
      </c>
      <c r="I50" t="s">
        <v>145</v>
      </c>
    </row>
    <row r="51" spans="1:16" ht="15.75">
      <c r="A51" s="128" t="s">
        <v>146</v>
      </c>
      <c r="B51" s="128"/>
      <c r="C51" s="129"/>
      <c r="D51" s="226" t="s">
        <v>194</v>
      </c>
      <c r="E51" s="130"/>
      <c r="H51" s="131" t="s">
        <v>116</v>
      </c>
      <c r="I51" s="128" t="s">
        <v>146</v>
      </c>
      <c r="J51" s="128"/>
      <c r="K51" s="225" t="s">
        <v>193</v>
      </c>
      <c r="L51" s="130"/>
      <c r="M51" s="130"/>
      <c r="P51" s="131" t="s">
        <v>116</v>
      </c>
    </row>
    <row r="52" spans="1:16" ht="12.75">
      <c r="A52" s="130" t="s">
        <v>180</v>
      </c>
      <c r="B52" s="130"/>
      <c r="C52" s="132"/>
      <c r="D52" s="130"/>
      <c r="H52" s="134" t="s">
        <v>119</v>
      </c>
      <c r="I52" s="130" t="s">
        <v>188</v>
      </c>
      <c r="J52" s="130"/>
      <c r="K52" s="132"/>
      <c r="L52" s="130"/>
      <c r="P52" s="134" t="s">
        <v>119</v>
      </c>
    </row>
    <row r="53" spans="1:16" ht="12.75">
      <c r="A53" t="s">
        <v>118</v>
      </c>
      <c r="B53" s="133"/>
      <c r="D53" t="s">
        <v>120</v>
      </c>
      <c r="H53" s="134"/>
      <c r="I53" t="s">
        <v>118</v>
      </c>
      <c r="J53" s="133"/>
      <c r="L53" t="s">
        <v>120</v>
      </c>
      <c r="P53" s="134"/>
    </row>
    <row r="54" spans="2:16" ht="13.5" thickBot="1">
      <c r="B54" s="130"/>
      <c r="D54" s="218" t="s">
        <v>182</v>
      </c>
      <c r="E54" s="132"/>
      <c r="H54" s="134"/>
      <c r="J54" s="130"/>
      <c r="L54" s="219" t="s">
        <v>187</v>
      </c>
      <c r="M54" s="220"/>
      <c r="P54" s="134"/>
    </row>
    <row r="55" spans="1:16" ht="26.25" thickBot="1">
      <c r="A55" s="135" t="s">
        <v>144</v>
      </c>
      <c r="B55" s="18" t="s">
        <v>21</v>
      </c>
      <c r="C55" s="136" t="s">
        <v>124</v>
      </c>
      <c r="D55" s="136" t="s">
        <v>163</v>
      </c>
      <c r="E55" s="18" t="s">
        <v>126</v>
      </c>
      <c r="F55" s="137" t="s">
        <v>127</v>
      </c>
      <c r="G55" s="137" t="s">
        <v>128</v>
      </c>
      <c r="H55" s="138" t="s">
        <v>129</v>
      </c>
      <c r="I55" s="135" t="s">
        <v>144</v>
      </c>
      <c r="J55" s="18" t="s">
        <v>21</v>
      </c>
      <c r="K55" s="136" t="s">
        <v>124</v>
      </c>
      <c r="L55" s="136" t="s">
        <v>163</v>
      </c>
      <c r="M55" s="18" t="s">
        <v>126</v>
      </c>
      <c r="N55" s="137" t="s">
        <v>127</v>
      </c>
      <c r="O55" s="137" t="s">
        <v>128</v>
      </c>
      <c r="P55" s="138" t="s">
        <v>129</v>
      </c>
    </row>
    <row r="56" spans="1:16" ht="16.5" customHeight="1">
      <c r="A56" s="16"/>
      <c r="B56" s="139" t="s">
        <v>131</v>
      </c>
      <c r="C56" s="16"/>
      <c r="D56" s="16"/>
      <c r="E56" s="16"/>
      <c r="F56" s="212"/>
      <c r="G56" s="16"/>
      <c r="H56" s="16"/>
      <c r="I56" s="16"/>
      <c r="J56" s="139" t="s">
        <v>131</v>
      </c>
      <c r="K56" s="16"/>
      <c r="L56" s="16"/>
      <c r="M56" s="16"/>
      <c r="N56" s="212"/>
      <c r="O56" s="16"/>
      <c r="P56" s="16"/>
    </row>
    <row r="57" spans="1:16" ht="16.5" customHeight="1">
      <c r="A57" s="12"/>
      <c r="B57" s="241"/>
      <c r="C57" s="33"/>
      <c r="D57" s="12"/>
      <c r="E57" s="150">
        <v>1</v>
      </c>
      <c r="F57" s="213"/>
      <c r="G57" s="12"/>
      <c r="H57" s="12"/>
      <c r="I57" s="12"/>
      <c r="J57" s="92"/>
      <c r="K57" s="12"/>
      <c r="L57" s="12"/>
      <c r="M57" s="150">
        <v>1</v>
      </c>
      <c r="N57" s="213"/>
      <c r="O57" s="12"/>
      <c r="P57" s="12"/>
    </row>
    <row r="58" spans="1:16" ht="16.5" customHeight="1">
      <c r="A58" s="12"/>
      <c r="B58" s="239"/>
      <c r="C58" s="54"/>
      <c r="D58" s="12"/>
      <c r="E58" s="150">
        <v>2</v>
      </c>
      <c r="F58" s="213"/>
      <c r="G58" s="12"/>
      <c r="H58" s="12"/>
      <c r="I58" s="12"/>
      <c r="J58" s="92"/>
      <c r="K58" s="12"/>
      <c r="L58" s="12"/>
      <c r="M58" s="150">
        <v>2</v>
      </c>
      <c r="N58" s="213"/>
      <c r="O58" s="12"/>
      <c r="P58" s="12"/>
    </row>
    <row r="59" spans="1:16" ht="16.5" customHeight="1">
      <c r="A59" s="12"/>
      <c r="B59" s="92"/>
      <c r="C59" s="54"/>
      <c r="D59" s="12"/>
      <c r="E59" s="150">
        <v>3</v>
      </c>
      <c r="F59" s="213"/>
      <c r="G59" s="12"/>
      <c r="H59" s="12"/>
      <c r="I59" s="12"/>
      <c r="J59" s="92"/>
      <c r="K59" s="12"/>
      <c r="L59" s="12"/>
      <c r="M59" s="150">
        <v>3</v>
      </c>
      <c r="N59" s="213"/>
      <c r="O59" s="12"/>
      <c r="P59" s="12"/>
    </row>
    <row r="60" spans="1:16" ht="16.5" customHeight="1">
      <c r="A60" s="12"/>
      <c r="B60" s="239"/>
      <c r="C60" s="54"/>
      <c r="D60" s="12"/>
      <c r="E60" s="150">
        <v>4</v>
      </c>
      <c r="F60" s="213"/>
      <c r="G60" s="12"/>
      <c r="H60" s="12"/>
      <c r="I60" s="12"/>
      <c r="J60" s="92"/>
      <c r="K60" s="12"/>
      <c r="L60" s="12"/>
      <c r="M60" s="150">
        <v>4</v>
      </c>
      <c r="N60" s="213"/>
      <c r="O60" s="12"/>
      <c r="P60" s="12"/>
    </row>
    <row r="61" spans="1:16" ht="16.5" customHeight="1" thickBot="1">
      <c r="A61" s="12"/>
      <c r="B61" s="93"/>
      <c r="C61" s="66"/>
      <c r="D61" s="12"/>
      <c r="E61" s="142">
        <v>5</v>
      </c>
      <c r="F61" s="213"/>
      <c r="G61" s="12"/>
      <c r="H61" s="12"/>
      <c r="I61" s="12"/>
      <c r="J61" s="93"/>
      <c r="K61" s="12"/>
      <c r="L61" s="12"/>
      <c r="M61" s="142">
        <v>5</v>
      </c>
      <c r="N61" s="213"/>
      <c r="O61" s="12"/>
      <c r="P61" s="12"/>
    </row>
    <row r="62" spans="1:16" ht="16.5" customHeight="1" thickTop="1">
      <c r="A62" s="12"/>
      <c r="B62" s="242"/>
      <c r="C62" s="33"/>
      <c r="D62" s="12"/>
      <c r="E62" s="150">
        <v>6</v>
      </c>
      <c r="F62" s="214"/>
      <c r="G62" s="12"/>
      <c r="H62" s="12"/>
      <c r="I62" s="12"/>
      <c r="J62" s="91"/>
      <c r="K62" s="141"/>
      <c r="L62" s="16"/>
      <c r="M62" s="150">
        <v>6</v>
      </c>
      <c r="N62" s="214"/>
      <c r="O62" s="12"/>
      <c r="P62" s="12"/>
    </row>
    <row r="63" spans="1:16" ht="16.5" customHeight="1">
      <c r="A63" s="12"/>
      <c r="B63" s="240"/>
      <c r="C63" s="54"/>
      <c r="D63" s="216"/>
      <c r="E63" s="150">
        <v>7</v>
      </c>
      <c r="F63" s="214"/>
      <c r="G63" s="12"/>
      <c r="H63" s="12"/>
      <c r="I63" s="12"/>
      <c r="J63" s="239"/>
      <c r="K63" s="141"/>
      <c r="L63" s="12"/>
      <c r="M63" s="150">
        <v>7</v>
      </c>
      <c r="N63" s="214"/>
      <c r="O63" s="12"/>
      <c r="P63" s="12"/>
    </row>
    <row r="64" spans="1:16" ht="16.5" customHeight="1">
      <c r="A64" s="12"/>
      <c r="B64" s="239"/>
      <c r="C64" s="54"/>
      <c r="D64" s="12"/>
      <c r="E64" s="150">
        <v>8</v>
      </c>
      <c r="F64" s="214"/>
      <c r="G64" s="12"/>
      <c r="H64" s="12"/>
      <c r="I64" s="12"/>
      <c r="J64" s="92"/>
      <c r="K64" s="141"/>
      <c r="L64" s="12"/>
      <c r="M64" s="150">
        <v>8</v>
      </c>
      <c r="N64" s="214"/>
      <c r="O64" s="12"/>
      <c r="P64" s="12"/>
    </row>
    <row r="65" spans="1:16" ht="16.5" customHeight="1">
      <c r="A65" s="12"/>
      <c r="B65" s="239"/>
      <c r="C65" s="54"/>
      <c r="D65" s="12"/>
      <c r="E65" s="150">
        <v>9</v>
      </c>
      <c r="F65" s="214"/>
      <c r="G65" s="12"/>
      <c r="H65" s="12"/>
      <c r="I65" s="12"/>
      <c r="J65" s="92"/>
      <c r="K65" s="141"/>
      <c r="L65" s="12"/>
      <c r="M65" s="150">
        <v>9</v>
      </c>
      <c r="N65" s="214"/>
      <c r="O65" s="12"/>
      <c r="P65" s="12"/>
    </row>
    <row r="66" spans="1:16" ht="16.5" customHeight="1" thickBot="1">
      <c r="A66" s="12"/>
      <c r="B66" s="93"/>
      <c r="C66" s="66"/>
      <c r="D66" s="12"/>
      <c r="E66" s="150">
        <v>10</v>
      </c>
      <c r="F66" s="214"/>
      <c r="G66" s="12"/>
      <c r="H66" s="12"/>
      <c r="I66" s="12"/>
      <c r="J66" s="93"/>
      <c r="K66" s="141"/>
      <c r="L66" s="12"/>
      <c r="M66" s="150">
        <v>10</v>
      </c>
      <c r="N66" s="214"/>
      <c r="O66" s="12"/>
      <c r="P66" s="12"/>
    </row>
    <row r="67" spans="1:16" ht="16.5" customHeight="1" thickTop="1">
      <c r="A67" s="12"/>
      <c r="B67" s="91"/>
      <c r="C67" s="33"/>
      <c r="D67" s="12"/>
      <c r="E67" s="150">
        <v>11</v>
      </c>
      <c r="F67" s="214"/>
      <c r="G67" s="12"/>
      <c r="H67" s="12"/>
      <c r="I67" s="12"/>
      <c r="J67" s="92"/>
      <c r="K67" s="141"/>
      <c r="L67" s="12"/>
      <c r="M67" s="150">
        <v>11</v>
      </c>
      <c r="N67" s="214"/>
      <c r="O67" s="12"/>
      <c r="P67" s="12"/>
    </row>
    <row r="68" spans="2:14" ht="16.5" customHeight="1">
      <c r="B68" s="239"/>
      <c r="C68" s="54"/>
      <c r="D68" s="12"/>
      <c r="E68" s="227">
        <v>12</v>
      </c>
      <c r="F68" s="215"/>
      <c r="J68" s="92"/>
      <c r="K68" s="141"/>
      <c r="L68" s="12"/>
      <c r="M68" s="227">
        <v>12</v>
      </c>
      <c r="N68" s="215"/>
    </row>
    <row r="69" spans="1:16" ht="16.5" customHeight="1">
      <c r="A69" s="12"/>
      <c r="B69" s="92"/>
      <c r="C69" s="54"/>
      <c r="D69" s="12"/>
      <c r="E69" s="150">
        <v>13</v>
      </c>
      <c r="F69" s="214"/>
      <c r="G69" s="12"/>
      <c r="H69" s="12"/>
      <c r="I69" s="12"/>
      <c r="J69" s="92"/>
      <c r="K69" s="141"/>
      <c r="L69" s="12"/>
      <c r="M69" s="150">
        <v>13</v>
      </c>
      <c r="N69" s="214"/>
      <c r="O69" s="12"/>
      <c r="P69" s="12"/>
    </row>
    <row r="70" spans="1:16" ht="16.5" customHeight="1">
      <c r="A70" s="12"/>
      <c r="B70" s="92"/>
      <c r="C70" s="54"/>
      <c r="D70" s="12"/>
      <c r="E70" s="150">
        <v>14</v>
      </c>
      <c r="F70" s="214"/>
      <c r="G70" s="12"/>
      <c r="H70" s="12"/>
      <c r="I70" s="12"/>
      <c r="J70" s="92"/>
      <c r="K70" s="141"/>
      <c r="L70" s="12"/>
      <c r="M70" s="150">
        <v>14</v>
      </c>
      <c r="N70" s="214"/>
      <c r="O70" s="12"/>
      <c r="P70" s="12"/>
    </row>
    <row r="71" spans="1:16" ht="16.5" customHeight="1" thickBot="1">
      <c r="A71" s="12"/>
      <c r="B71" s="241"/>
      <c r="C71" s="54"/>
      <c r="D71" s="12"/>
      <c r="E71" s="150">
        <v>15</v>
      </c>
      <c r="F71" s="214"/>
      <c r="G71" s="12"/>
      <c r="H71" s="12"/>
      <c r="I71" s="12"/>
      <c r="J71" s="93"/>
      <c r="K71" s="141"/>
      <c r="L71" s="12"/>
      <c r="M71" s="150">
        <v>15</v>
      </c>
      <c r="N71" s="214"/>
      <c r="O71" s="12"/>
      <c r="P71" s="12"/>
    </row>
    <row r="72" spans="1:16" ht="16.5" customHeight="1" thickTop="1">
      <c r="A72" s="12"/>
      <c r="B72" s="91"/>
      <c r="C72" s="34"/>
      <c r="D72" s="12"/>
      <c r="E72" s="150">
        <v>16</v>
      </c>
      <c r="F72" s="214"/>
      <c r="G72" s="12"/>
      <c r="H72" s="12"/>
      <c r="I72" s="12"/>
      <c r="J72" s="12"/>
      <c r="K72" s="141"/>
      <c r="L72" s="12"/>
      <c r="M72" s="150">
        <v>16</v>
      </c>
      <c r="N72" s="214"/>
      <c r="O72" s="12"/>
      <c r="P72" s="12"/>
    </row>
    <row r="73" spans="1:16" ht="16.5" customHeight="1">
      <c r="A73" s="12"/>
      <c r="B73" s="92"/>
      <c r="C73" s="54"/>
      <c r="D73" s="12"/>
      <c r="E73" s="150">
        <v>17</v>
      </c>
      <c r="F73" s="214"/>
      <c r="G73" s="12"/>
      <c r="H73" s="12"/>
      <c r="I73" s="12"/>
      <c r="J73" s="12"/>
      <c r="K73" s="141"/>
      <c r="L73" s="12"/>
      <c r="M73" s="150">
        <v>17</v>
      </c>
      <c r="N73" s="214"/>
      <c r="O73" s="12"/>
      <c r="P73" s="12"/>
    </row>
    <row r="74" spans="1:16" ht="16.5" customHeight="1">
      <c r="A74" s="12"/>
      <c r="B74" s="92"/>
      <c r="C74" s="54"/>
      <c r="D74" s="12"/>
      <c r="E74" s="150">
        <v>18</v>
      </c>
      <c r="F74" s="214"/>
      <c r="G74" s="12"/>
      <c r="H74" s="12"/>
      <c r="I74" s="12"/>
      <c r="J74" s="12"/>
      <c r="K74" s="141"/>
      <c r="L74" s="12"/>
      <c r="M74" s="150">
        <v>18</v>
      </c>
      <c r="N74" s="214"/>
      <c r="O74" s="12"/>
      <c r="P74" s="12"/>
    </row>
    <row r="75" spans="1:16" ht="16.5" customHeight="1">
      <c r="A75" s="12"/>
      <c r="B75" s="92"/>
      <c r="C75" s="54"/>
      <c r="D75" s="12"/>
      <c r="E75" s="150">
        <v>19</v>
      </c>
      <c r="F75" s="214"/>
      <c r="G75" s="12"/>
      <c r="H75" s="12"/>
      <c r="I75" s="12"/>
      <c r="J75" s="12"/>
      <c r="K75" s="141"/>
      <c r="L75" s="12"/>
      <c r="M75" s="150">
        <v>19</v>
      </c>
      <c r="N75" s="214"/>
      <c r="O75" s="12"/>
      <c r="P75" s="12"/>
    </row>
    <row r="76" spans="1:16" ht="16.5" customHeight="1" thickBot="1">
      <c r="A76" s="12"/>
      <c r="B76" s="93"/>
      <c r="C76" s="66"/>
      <c r="D76" s="12"/>
      <c r="E76" s="150">
        <v>20</v>
      </c>
      <c r="F76" s="214"/>
      <c r="G76" s="12"/>
      <c r="H76" s="12"/>
      <c r="I76" s="12"/>
      <c r="J76" s="12"/>
      <c r="K76" s="141"/>
      <c r="L76" s="12"/>
      <c r="M76" s="150">
        <v>20</v>
      </c>
      <c r="N76" s="214"/>
      <c r="O76" s="12"/>
      <c r="P76" s="12"/>
    </row>
    <row r="77" spans="1:16" ht="16.5" customHeight="1" thickTop="1">
      <c r="A77" s="12"/>
      <c r="B77" s="141"/>
      <c r="C77" s="141"/>
      <c r="D77" s="12"/>
      <c r="E77" s="150"/>
      <c r="F77" s="214"/>
      <c r="G77" s="12"/>
      <c r="H77" s="12"/>
      <c r="I77" s="12"/>
      <c r="J77" s="12"/>
      <c r="K77" s="141"/>
      <c r="L77" s="12"/>
      <c r="M77" s="150">
        <v>21</v>
      </c>
      <c r="N77" s="214"/>
      <c r="O77" s="12"/>
      <c r="P77" s="12"/>
    </row>
    <row r="78" spans="1:16" ht="16.5" customHeight="1">
      <c r="A78" s="12"/>
      <c r="B78" s="141"/>
      <c r="C78" s="141"/>
      <c r="D78" s="12"/>
      <c r="E78" s="150"/>
      <c r="F78" s="214"/>
      <c r="G78" s="12"/>
      <c r="H78" s="12"/>
      <c r="I78" s="12"/>
      <c r="J78" s="141"/>
      <c r="K78" s="141"/>
      <c r="L78" s="12"/>
      <c r="M78" s="150">
        <v>22</v>
      </c>
      <c r="N78" s="214"/>
      <c r="O78" s="12"/>
      <c r="P78" s="12"/>
    </row>
    <row r="79" spans="2:14" ht="16.5" customHeight="1">
      <c r="B79" s="139"/>
      <c r="F79" s="215"/>
      <c r="J79" s="228"/>
      <c r="L79" s="216"/>
      <c r="M79" s="227">
        <v>23</v>
      </c>
      <c r="N79" s="215"/>
    </row>
    <row r="80" spans="1:16" ht="16.5" customHeight="1">
      <c r="A80" s="12"/>
      <c r="B80" s="141"/>
      <c r="C80" s="141"/>
      <c r="D80" s="141"/>
      <c r="E80" s="12"/>
      <c r="F80" s="214"/>
      <c r="G80" s="12"/>
      <c r="H80" s="12"/>
      <c r="I80" s="12"/>
      <c r="J80" s="141"/>
      <c r="K80" s="141"/>
      <c r="L80" s="12"/>
      <c r="M80" s="150">
        <v>24</v>
      </c>
      <c r="N80" s="214"/>
      <c r="O80" s="12"/>
      <c r="P80" s="12"/>
    </row>
    <row r="81" spans="1:16" ht="16.5" customHeight="1">
      <c r="A81" s="12"/>
      <c r="B81" s="141"/>
      <c r="C81" s="141"/>
      <c r="D81" s="141"/>
      <c r="E81" s="12"/>
      <c r="F81" s="214"/>
      <c r="G81" s="12"/>
      <c r="H81" s="12"/>
      <c r="I81" s="12"/>
      <c r="J81" s="141"/>
      <c r="K81" s="141"/>
      <c r="L81" s="12"/>
      <c r="M81" s="150">
        <v>25</v>
      </c>
      <c r="N81" s="214"/>
      <c r="O81" s="12"/>
      <c r="P81" s="12"/>
    </row>
    <row r="82" spans="1:16" ht="16.5" customHeight="1">
      <c r="A82" s="12"/>
      <c r="B82" s="141"/>
      <c r="C82" s="141"/>
      <c r="D82" s="141"/>
      <c r="E82" s="12"/>
      <c r="F82" s="214"/>
      <c r="G82" s="12"/>
      <c r="H82" s="12"/>
      <c r="I82" s="12"/>
      <c r="J82" s="12"/>
      <c r="K82" s="12"/>
      <c r="L82" s="12"/>
      <c r="M82" s="150"/>
      <c r="N82" s="214"/>
      <c r="O82" s="12"/>
      <c r="P82" s="12"/>
    </row>
    <row r="83" spans="1:16" ht="16.5" customHeight="1">
      <c r="A83" s="12"/>
      <c r="B83" s="141"/>
      <c r="C83" s="141"/>
      <c r="D83" s="141"/>
      <c r="E83" s="12"/>
      <c r="F83" s="214"/>
      <c r="G83" s="12"/>
      <c r="H83" s="12"/>
      <c r="I83" s="12"/>
      <c r="J83" s="12"/>
      <c r="K83" s="12"/>
      <c r="L83" s="12"/>
      <c r="M83" s="150"/>
      <c r="N83" s="214"/>
      <c r="O83" s="12"/>
      <c r="P83" s="12"/>
    </row>
    <row r="84" spans="1:16" ht="16.5" customHeight="1">
      <c r="A84" s="12"/>
      <c r="B84" s="141"/>
      <c r="C84" s="141"/>
      <c r="D84" s="141"/>
      <c r="E84" s="12"/>
      <c r="F84" s="214"/>
      <c r="G84" s="12"/>
      <c r="H84" s="12"/>
      <c r="I84" s="12"/>
      <c r="J84" s="12"/>
      <c r="K84" s="12"/>
      <c r="L84" s="12"/>
      <c r="M84" s="150"/>
      <c r="N84" s="214"/>
      <c r="O84" s="12"/>
      <c r="P84" s="12"/>
    </row>
    <row r="85" spans="1:16" ht="16.5" customHeight="1">
      <c r="A85" s="12"/>
      <c r="B85" s="141"/>
      <c r="C85" s="141"/>
      <c r="D85" s="141"/>
      <c r="E85" s="12"/>
      <c r="F85" s="214"/>
      <c r="G85" s="12"/>
      <c r="H85" s="12"/>
      <c r="I85" s="12"/>
      <c r="J85" s="12"/>
      <c r="K85" s="12"/>
      <c r="L85" s="12"/>
      <c r="M85" s="150"/>
      <c r="N85" s="214"/>
      <c r="O85" s="12"/>
      <c r="P85" s="12"/>
    </row>
    <row r="86" spans="1:16" ht="16.5" customHeight="1">
      <c r="A86" s="12"/>
      <c r="B86" s="141"/>
      <c r="C86" s="141"/>
      <c r="D86" s="141"/>
      <c r="E86" s="12"/>
      <c r="F86" s="214"/>
      <c r="G86" s="12"/>
      <c r="H86" s="12"/>
      <c r="I86" s="12"/>
      <c r="J86" s="12"/>
      <c r="K86" s="12"/>
      <c r="L86" s="12"/>
      <c r="M86" s="150"/>
      <c r="N86" s="214"/>
      <c r="O86" s="12"/>
      <c r="P86" s="12"/>
    </row>
    <row r="87" spans="1:16" ht="16.5" customHeight="1">
      <c r="A87" s="12"/>
      <c r="B87" s="141"/>
      <c r="C87" s="141"/>
      <c r="D87" s="141"/>
      <c r="E87" s="12"/>
      <c r="F87" s="214"/>
      <c r="G87" s="12"/>
      <c r="H87" s="12"/>
      <c r="I87" s="12"/>
      <c r="J87" s="141"/>
      <c r="K87" s="141"/>
      <c r="L87" s="141"/>
      <c r="M87" s="12"/>
      <c r="N87" s="214"/>
      <c r="O87" s="12"/>
      <c r="P87" s="12"/>
    </row>
    <row r="88" spans="1:16" ht="16.5" customHeight="1">
      <c r="A88" s="12"/>
      <c r="B88" s="141"/>
      <c r="C88" s="141"/>
      <c r="D88" s="141"/>
      <c r="E88" s="12"/>
      <c r="F88" s="214"/>
      <c r="G88" s="12"/>
      <c r="H88" s="12"/>
      <c r="I88" s="12"/>
      <c r="J88" s="141"/>
      <c r="K88" s="141"/>
      <c r="L88" s="141"/>
      <c r="M88" s="12"/>
      <c r="N88" s="214"/>
      <c r="O88" s="12"/>
      <c r="P88" s="12"/>
    </row>
    <row r="89" spans="1:16" ht="16.5" customHeight="1">
      <c r="A89" s="12"/>
      <c r="B89" s="141"/>
      <c r="C89" s="141"/>
      <c r="D89" s="141"/>
      <c r="E89" s="150"/>
      <c r="F89" s="214"/>
      <c r="G89" s="12"/>
      <c r="H89" s="12"/>
      <c r="I89" s="12"/>
      <c r="J89" s="141"/>
      <c r="K89" s="141"/>
      <c r="L89" s="141"/>
      <c r="M89" s="150"/>
      <c r="N89" s="214"/>
      <c r="O89" s="12"/>
      <c r="P89" s="12"/>
    </row>
    <row r="90" spans="1:16" ht="16.5" customHeight="1">
      <c r="A90" s="12"/>
      <c r="B90" s="141"/>
      <c r="C90" s="141"/>
      <c r="D90" s="141"/>
      <c r="E90" s="150"/>
      <c r="F90" s="214"/>
      <c r="G90" s="12"/>
      <c r="H90" s="12"/>
      <c r="I90" s="12"/>
      <c r="J90" s="141"/>
      <c r="K90" s="141"/>
      <c r="L90" s="141"/>
      <c r="M90" s="150"/>
      <c r="N90" s="214"/>
      <c r="O90" s="12"/>
      <c r="P90" s="12"/>
    </row>
    <row r="91" spans="2:14" ht="16.5" customHeight="1">
      <c r="B91" s="158" t="s">
        <v>139</v>
      </c>
      <c r="C91" s="159"/>
      <c r="D91" s="158" t="s">
        <v>140</v>
      </c>
      <c r="E91" s="151"/>
      <c r="F91" s="159"/>
      <c r="J91" s="158" t="s">
        <v>139</v>
      </c>
      <c r="K91" s="159"/>
      <c r="L91" s="158" t="s">
        <v>140</v>
      </c>
      <c r="M91" s="151"/>
      <c r="N91" s="159"/>
    </row>
    <row r="92" spans="2:14" ht="16.5" customHeight="1">
      <c r="B92" s="144"/>
      <c r="C92" s="160"/>
      <c r="D92" s="144" t="s">
        <v>141</v>
      </c>
      <c r="E92" s="161"/>
      <c r="F92" s="160"/>
      <c r="J92" s="144"/>
      <c r="K92" s="160"/>
      <c r="L92" s="144" t="s">
        <v>141</v>
      </c>
      <c r="M92" s="161"/>
      <c r="N92" s="160"/>
    </row>
    <row r="93" ht="16.5" customHeight="1"/>
    <row r="94" spans="2:14" ht="16.5" customHeight="1">
      <c r="B94" s="144"/>
      <c r="C94" s="160"/>
      <c r="D94" s="144" t="s">
        <v>141</v>
      </c>
      <c r="E94" s="161"/>
      <c r="F94" s="160"/>
      <c r="J94" s="144"/>
      <c r="K94" s="160"/>
      <c r="L94" s="144" t="s">
        <v>141</v>
      </c>
      <c r="M94" s="161"/>
      <c r="N94" s="160"/>
    </row>
  </sheetData>
  <sheetProtection/>
  <printOptions gridLines="1" horizontalCentered="1"/>
  <pageMargins left="0.5511811023622047" right="0.5905511811023623" top="0.44" bottom="0.59" header="0.23" footer="0.3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283"/>
  <sheetViews>
    <sheetView tabSelected="1"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X37" sqref="X37"/>
    </sheetView>
  </sheetViews>
  <sheetFormatPr defaultColWidth="9.00390625" defaultRowHeight="12.75"/>
  <cols>
    <col min="1" max="1" width="5.875" style="31" customWidth="1"/>
    <col min="2" max="2" width="22.75390625" style="94" customWidth="1"/>
    <col min="3" max="3" width="17.125" style="31" customWidth="1"/>
    <col min="4" max="4" width="6.375" style="31" bestFit="1" customWidth="1"/>
    <col min="5" max="5" width="4.75390625" style="88" bestFit="1" customWidth="1"/>
    <col min="6" max="6" width="7.125" style="31" bestFit="1" customWidth="1"/>
    <col min="7" max="7" width="4.75390625" style="88" bestFit="1" customWidth="1"/>
    <col min="8" max="8" width="7.75390625" style="31" bestFit="1" customWidth="1"/>
    <col min="9" max="9" width="4.75390625" style="88" bestFit="1" customWidth="1"/>
    <col min="10" max="10" width="7.625" style="31" bestFit="1" customWidth="1"/>
    <col min="11" max="11" width="4.75390625" style="88" bestFit="1" customWidth="1"/>
    <col min="12" max="12" width="8.00390625" style="31" bestFit="1" customWidth="1"/>
    <col min="13" max="13" width="4.75390625" style="88" bestFit="1" customWidth="1"/>
    <col min="14" max="14" width="12.625" style="31" bestFit="1" customWidth="1"/>
    <col min="15" max="15" width="8.875" style="31" customWidth="1"/>
    <col min="16" max="16" width="4.875" style="31" customWidth="1"/>
    <col min="17" max="17" width="9.375" style="31" bestFit="1" customWidth="1"/>
    <col min="18" max="18" width="1.875" style="31" customWidth="1"/>
    <col min="19" max="19" width="17.375" style="31" customWidth="1"/>
    <col min="20" max="20" width="11.625" style="31" customWidth="1"/>
    <col min="21" max="31" width="9.125" style="31" customWidth="1"/>
    <col min="32" max="32" width="12.75390625" style="31" bestFit="1" customWidth="1"/>
    <col min="33" max="16384" width="9.125" style="31" customWidth="1"/>
  </cols>
  <sheetData>
    <row r="1" spans="1:20" ht="19.5" customHeight="1" thickBot="1">
      <c r="A1" s="20" t="s">
        <v>0</v>
      </c>
      <c r="B1" s="90" t="s">
        <v>14</v>
      </c>
      <c r="C1" s="21" t="s">
        <v>198</v>
      </c>
      <c r="D1" s="22" t="s">
        <v>2</v>
      </c>
      <c r="E1" s="23" t="s">
        <v>3</v>
      </c>
      <c r="F1" s="24" t="s">
        <v>4</v>
      </c>
      <c r="G1" s="23" t="s">
        <v>3</v>
      </c>
      <c r="H1" s="24" t="s">
        <v>5</v>
      </c>
      <c r="I1" s="23" t="s">
        <v>3</v>
      </c>
      <c r="J1" s="24" t="s">
        <v>6</v>
      </c>
      <c r="K1" s="23" t="s">
        <v>3</v>
      </c>
      <c r="L1" s="24" t="s">
        <v>7</v>
      </c>
      <c r="M1" s="23" t="s">
        <v>3</v>
      </c>
      <c r="N1" s="25" t="s">
        <v>20</v>
      </c>
      <c r="O1" s="26"/>
      <c r="P1" s="27" t="s">
        <v>3</v>
      </c>
      <c r="Q1" s="28" t="s">
        <v>13</v>
      </c>
      <c r="R1" s="29"/>
      <c r="S1" s="30" t="s">
        <v>15</v>
      </c>
      <c r="T1" s="30" t="s">
        <v>16</v>
      </c>
    </row>
    <row r="2" spans="1:57" ht="17.25" customHeight="1" thickBot="1" thickTop="1">
      <c r="A2" s="32" t="s">
        <v>8</v>
      </c>
      <c r="B2" s="91" t="s">
        <v>230</v>
      </c>
      <c r="C2" s="34" t="s">
        <v>199</v>
      </c>
      <c r="D2" s="35">
        <v>9.4</v>
      </c>
      <c r="E2" s="36">
        <f aca="true" t="shared" si="0" ref="E2:E28">IF(ISBLANK(D2)," ",IF(D2&gt;12.65,0,IF(D2&lt;6.49,"???",TRUNC(46.0849*((12.76-D2)^1.81)))))</f>
        <v>413</v>
      </c>
      <c r="F2" s="37"/>
      <c r="G2" s="38" t="str">
        <f aca="true" t="shared" si="1" ref="G2:G28">IF(ISBLANK(F2)," ",IF(F2&lt;209,0,IF(F2&gt;700,0,TRUNC(0.18881*((F2-210)^1.41)))))</f>
        <v> </v>
      </c>
      <c r="H2" s="37">
        <v>132</v>
      </c>
      <c r="I2" s="39">
        <f aca="true" t="shared" si="2" ref="I2:I28">IF(ISBLANK(H2)," ",IF(H2&lt;75,0,IF(H2&gt;210,0,TRUNC(1.84523*((H2-75)^1.348)))))</f>
        <v>429</v>
      </c>
      <c r="J2" s="40"/>
      <c r="K2" s="39" t="str">
        <f aca="true" t="shared" si="3" ref="K2:K28">IF(ISBLANK(J2)," ",IF(J2&lt;1.51,0,IF(J2&gt;15.571,0,TRUNC(56.0211*((J2-1.5)^1.05)))))</f>
        <v> </v>
      </c>
      <c r="L2" s="40">
        <v>36.93</v>
      </c>
      <c r="M2" s="39">
        <f aca="true" t="shared" si="4" ref="M2:M28">IF(L2=0," ",IF(L2&lt;8.1,0,IF(L2&gt;71.1,0,TRUNC(7.86*((L2-8)^1.1)))))</f>
        <v>318</v>
      </c>
      <c r="N2" s="41">
        <v>335.7</v>
      </c>
      <c r="O2" s="42" t="str">
        <f aca="true" t="shared" si="5" ref="O2:O28">IF(ISTEXT(N2),N2,IF(N2=0,"",LEFT(N2,1)&amp;":"&amp;MID(N2,2,2)&amp;","&amp;MID(N2,4,1)&amp;"0"))</f>
        <v>3:35,,0</v>
      </c>
      <c r="P2" s="43">
        <f aca="true" t="shared" si="6" ref="P2:P28">IF(ISBLANK(N2),"",IF(sec&gt;251,0,IF(AF2&lt;127.69,0,TRUNC(0.11193*((254-AF2)^1.88)))))</f>
        <v>106</v>
      </c>
      <c r="Q2" s="44">
        <f aca="true" t="shared" si="7" ref="Q2:Q28">SUM(E2,G2,I2,K2,M2,P2)</f>
        <v>1266</v>
      </c>
      <c r="R2" s="29"/>
      <c r="S2" s="45" t="str">
        <f>IF(ISBLANK(C3),"",C3)</f>
        <v>Kralovice</v>
      </c>
      <c r="T2" s="46">
        <f>SUM(Q2:Q6)-MIN(Q2:Q6)</f>
        <v>5518</v>
      </c>
      <c r="U2" s="47"/>
      <c r="V2" s="47"/>
      <c r="W2" s="47"/>
      <c r="AA2" s="48"/>
      <c r="AB2" s="49"/>
      <c r="AC2" s="47"/>
      <c r="AD2" s="47"/>
      <c r="AE2" s="47"/>
      <c r="AF2" s="31">
        <f aca="true" t="shared" si="8" ref="AF2:AF28">IF(ISTEXT(tisic),tisic,(VALUE(LEFT(tisic,1))*60)+(VALUE(MID(tisic,2,2)))+(VALUE(RIGHT(tisic,1))*0.1))</f>
        <v>215.7</v>
      </c>
      <c r="AW2" s="50">
        <v>2564</v>
      </c>
      <c r="AX2" s="51" t="str">
        <f>IF(AW2=0,"",LEFT(AW2,1)&amp;":"&amp;MID(AW2,2,2)&amp;","&amp;MID(AW2,4,1)&amp;"0")</f>
        <v>2:56,40</v>
      </c>
      <c r="AZ2" s="48" t="s">
        <v>17</v>
      </c>
      <c r="BA2" s="49" t="str">
        <f>IF(AM2=0," ",LEFT(AM2,1)&amp;":"&amp;MID(AM2,2,2)&amp;","&amp;MID(AM2,4,1)&amp;"0")</f>
        <v> </v>
      </c>
      <c r="BB2" s="47">
        <f>VALUE(LEFT(AZ2,1))</f>
        <v>3</v>
      </c>
      <c r="BC2" s="47">
        <f>VALUE(MID(AZ2,3,2))</f>
        <v>39</v>
      </c>
      <c r="BD2" s="47">
        <f>VALUE(RIGHT(AZ2,2))</f>
        <v>40</v>
      </c>
      <c r="BE2" s="47">
        <f>IF(ISERROR(BB2),0,(BB2*60)+BC2+(BD2/100))</f>
        <v>219.4</v>
      </c>
    </row>
    <row r="3" spans="1:32" ht="17.25" customHeight="1" thickBot="1">
      <c r="A3" s="52" t="s">
        <v>9</v>
      </c>
      <c r="B3" s="92" t="s">
        <v>231</v>
      </c>
      <c r="C3" s="54" t="s">
        <v>199</v>
      </c>
      <c r="D3" s="55">
        <v>8.4</v>
      </c>
      <c r="E3" s="56">
        <f t="shared" si="0"/>
        <v>662</v>
      </c>
      <c r="F3" s="57"/>
      <c r="G3" s="56" t="str">
        <f t="shared" si="1"/>
        <v> </v>
      </c>
      <c r="H3" s="57">
        <v>124</v>
      </c>
      <c r="I3" s="56">
        <f t="shared" si="2"/>
        <v>350</v>
      </c>
      <c r="J3" s="58">
        <v>7.37</v>
      </c>
      <c r="K3" s="56">
        <f t="shared" si="3"/>
        <v>359</v>
      </c>
      <c r="L3" s="58"/>
      <c r="M3" s="56" t="str">
        <f t="shared" si="4"/>
        <v> </v>
      </c>
      <c r="N3" s="59">
        <v>259.8</v>
      </c>
      <c r="O3" s="60" t="str">
        <f t="shared" si="5"/>
        <v>2:59,,0</v>
      </c>
      <c r="P3" s="43">
        <f t="shared" si="6"/>
        <v>367</v>
      </c>
      <c r="Q3" s="44">
        <f t="shared" si="7"/>
        <v>1738</v>
      </c>
      <c r="R3" s="29"/>
      <c r="S3" s="61" t="str">
        <f>IF(ISBLANK(C8),"",C8)</f>
        <v>Domažlice Ko</v>
      </c>
      <c r="T3" s="62">
        <f>SUM(Q7:Q11)-MIN(Q7:Q11)</f>
        <v>5449</v>
      </c>
      <c r="U3" s="47"/>
      <c r="V3" s="47"/>
      <c r="W3" s="47"/>
      <c r="AF3" s="31">
        <f t="shared" si="8"/>
        <v>179.8</v>
      </c>
    </row>
    <row r="4" spans="1:57" ht="17.25" customHeight="1" thickBot="1">
      <c r="A4" s="52" t="s">
        <v>10</v>
      </c>
      <c r="B4" s="92" t="s">
        <v>232</v>
      </c>
      <c r="C4" s="54" t="s">
        <v>199</v>
      </c>
      <c r="D4" s="55">
        <v>9.4</v>
      </c>
      <c r="E4" s="38">
        <f t="shared" si="0"/>
        <v>413</v>
      </c>
      <c r="F4" s="57"/>
      <c r="G4" s="56" t="str">
        <f t="shared" si="1"/>
        <v> </v>
      </c>
      <c r="H4" s="57">
        <v>132</v>
      </c>
      <c r="I4" s="56">
        <f t="shared" si="2"/>
        <v>429</v>
      </c>
      <c r="J4" s="58">
        <v>7.01</v>
      </c>
      <c r="K4" s="56">
        <f t="shared" si="3"/>
        <v>336</v>
      </c>
      <c r="L4" s="58"/>
      <c r="M4" s="56" t="str">
        <f t="shared" si="4"/>
        <v> </v>
      </c>
      <c r="N4" s="59">
        <v>305.9</v>
      </c>
      <c r="O4" s="63" t="str">
        <f t="shared" si="5"/>
        <v>3:05,,0</v>
      </c>
      <c r="P4" s="43">
        <f t="shared" si="6"/>
        <v>312</v>
      </c>
      <c r="Q4" s="44">
        <f t="shared" si="7"/>
        <v>1490</v>
      </c>
      <c r="R4" s="29"/>
      <c r="S4" s="61" t="str">
        <f>IF(ISBLANK(C13),"",C13)</f>
        <v>Sušice Lerch</v>
      </c>
      <c r="T4" s="62">
        <f>SUM(Q12:Q16)-MIN(Q12:Q16)</f>
        <v>6085</v>
      </c>
      <c r="U4" s="47"/>
      <c r="V4" s="47"/>
      <c r="W4" s="47"/>
      <c r="AF4" s="31">
        <f t="shared" si="8"/>
        <v>185.9</v>
      </c>
      <c r="AW4" s="31">
        <v>2564</v>
      </c>
      <c r="AX4" s="31" t="s">
        <v>18</v>
      </c>
      <c r="BB4" s="47">
        <f>(VALUE(LEFT(AW4,1))*60)+(VALUE(MID(AW4,2,2)))+(VALUE(RIGHT(AW4,1))*0.1)</f>
        <v>176.4</v>
      </c>
      <c r="BC4" s="47" t="e">
        <f>VALUE(MID(AZ4,3,2))</f>
        <v>#VALUE!</v>
      </c>
      <c r="BD4" s="47">
        <f>VALUE(RIGHT(AW4,1))*0.1</f>
        <v>0.4</v>
      </c>
      <c r="BE4" s="47" t="e">
        <f>IF(ISERROR(BB4),0,(BB4*60)+BC4+(BD4/100))</f>
        <v>#VALUE!</v>
      </c>
    </row>
    <row r="5" spans="1:32" ht="17.25" customHeight="1" thickBot="1">
      <c r="A5" s="52" t="s">
        <v>11</v>
      </c>
      <c r="B5" s="92" t="s">
        <v>233</v>
      </c>
      <c r="C5" s="54" t="s">
        <v>199</v>
      </c>
      <c r="D5" s="55">
        <v>9.5</v>
      </c>
      <c r="E5" s="56">
        <f t="shared" si="0"/>
        <v>391</v>
      </c>
      <c r="F5" s="57">
        <v>399</v>
      </c>
      <c r="G5" s="56">
        <f t="shared" si="1"/>
        <v>306</v>
      </c>
      <c r="H5" s="57"/>
      <c r="I5" s="56" t="str">
        <f t="shared" si="2"/>
        <v> </v>
      </c>
      <c r="J5" s="58"/>
      <c r="K5" s="56" t="str">
        <f t="shared" si="3"/>
        <v> </v>
      </c>
      <c r="L5" s="58">
        <v>22.23</v>
      </c>
      <c r="M5" s="56">
        <f t="shared" si="4"/>
        <v>145</v>
      </c>
      <c r="N5" s="59">
        <v>330.4</v>
      </c>
      <c r="O5" s="63" t="str">
        <f t="shared" si="5"/>
        <v>3:30,,0</v>
      </c>
      <c r="P5" s="43">
        <f t="shared" si="6"/>
        <v>135</v>
      </c>
      <c r="Q5" s="44">
        <f t="shared" si="7"/>
        <v>977</v>
      </c>
      <c r="R5" s="29"/>
      <c r="S5" s="61"/>
      <c r="T5" s="62"/>
      <c r="U5" s="47"/>
      <c r="V5" s="47"/>
      <c r="W5" s="47"/>
      <c r="AF5" s="31">
        <f t="shared" si="8"/>
        <v>210.4</v>
      </c>
    </row>
    <row r="6" spans="1:32" ht="17.25" customHeight="1" thickBot="1">
      <c r="A6" s="64" t="s">
        <v>12</v>
      </c>
      <c r="B6" s="93" t="s">
        <v>234</v>
      </c>
      <c r="C6" s="66" t="s">
        <v>199</v>
      </c>
      <c r="D6" s="67">
        <v>9.3</v>
      </c>
      <c r="E6" s="68">
        <f t="shared" si="0"/>
        <v>435</v>
      </c>
      <c r="F6" s="69">
        <v>359</v>
      </c>
      <c r="G6" s="70">
        <f t="shared" si="1"/>
        <v>218</v>
      </c>
      <c r="H6" s="69"/>
      <c r="I6" s="70" t="str">
        <f t="shared" si="2"/>
        <v> </v>
      </c>
      <c r="J6" s="71">
        <v>5.95</v>
      </c>
      <c r="K6" s="70">
        <f t="shared" si="3"/>
        <v>268</v>
      </c>
      <c r="L6" s="71"/>
      <c r="M6" s="70" t="str">
        <f t="shared" si="4"/>
        <v> </v>
      </c>
      <c r="N6" s="72">
        <v>336.1</v>
      </c>
      <c r="O6" s="73" t="str">
        <f t="shared" si="5"/>
        <v>3:36,,0</v>
      </c>
      <c r="P6" s="74">
        <f t="shared" si="6"/>
        <v>103</v>
      </c>
      <c r="Q6" s="75">
        <f t="shared" si="7"/>
        <v>1024</v>
      </c>
      <c r="R6" s="29"/>
      <c r="S6" s="61" t="str">
        <f>IF(ISBLANK(C18),"",C18)</f>
        <v>Tachov Zárečná</v>
      </c>
      <c r="T6" s="62">
        <f>SUM(Q17:Q21)-MIN(Q17:Q21)</f>
        <v>5079</v>
      </c>
      <c r="U6" s="47"/>
      <c r="V6" s="47"/>
      <c r="W6" s="47"/>
      <c r="AF6" s="31">
        <f t="shared" si="8"/>
        <v>216.1</v>
      </c>
    </row>
    <row r="7" spans="1:32" ht="17.25" customHeight="1" thickBot="1" thickTop="1">
      <c r="A7" s="52" t="s">
        <v>24</v>
      </c>
      <c r="B7" s="91" t="s">
        <v>235</v>
      </c>
      <c r="C7" s="33" t="s">
        <v>225</v>
      </c>
      <c r="D7" s="76">
        <v>8.8</v>
      </c>
      <c r="E7" s="77">
        <f t="shared" si="0"/>
        <v>556</v>
      </c>
      <c r="F7" s="37">
        <v>413</v>
      </c>
      <c r="G7" s="77">
        <f t="shared" si="1"/>
        <v>338</v>
      </c>
      <c r="H7" s="37"/>
      <c r="I7" s="77" t="str">
        <f t="shared" si="2"/>
        <v> </v>
      </c>
      <c r="J7" s="40">
        <v>6.49</v>
      </c>
      <c r="K7" s="77">
        <f t="shared" si="3"/>
        <v>302</v>
      </c>
      <c r="L7" s="40"/>
      <c r="M7" s="77" t="str">
        <f t="shared" si="4"/>
        <v> </v>
      </c>
      <c r="N7" s="78">
        <v>316.6</v>
      </c>
      <c r="O7" s="79" t="str">
        <f t="shared" si="5"/>
        <v>3:16,,0</v>
      </c>
      <c r="P7" s="80">
        <f t="shared" si="6"/>
        <v>226</v>
      </c>
      <c r="Q7" s="44">
        <f t="shared" si="7"/>
        <v>1422</v>
      </c>
      <c r="R7" s="29"/>
      <c r="S7" s="61" t="str">
        <f>IF(ISBLANK(C23),"",C23)</f>
        <v>Přeštice</v>
      </c>
      <c r="T7" s="62">
        <f>SUM(Q22:Q26)-MIN(Q22:Q26)</f>
        <v>6191</v>
      </c>
      <c r="U7" s="47"/>
      <c r="V7" s="47"/>
      <c r="W7" s="47"/>
      <c r="AF7" s="31">
        <f t="shared" si="8"/>
        <v>196.6</v>
      </c>
    </row>
    <row r="8" spans="1:32" ht="17.25" customHeight="1" thickBot="1">
      <c r="A8" s="53" t="s">
        <v>25</v>
      </c>
      <c r="B8" s="92" t="s">
        <v>236</v>
      </c>
      <c r="C8" s="54" t="s">
        <v>225</v>
      </c>
      <c r="D8" s="81">
        <v>9.1</v>
      </c>
      <c r="E8" s="56">
        <f t="shared" si="0"/>
        <v>482</v>
      </c>
      <c r="F8" s="57">
        <v>417</v>
      </c>
      <c r="G8" s="56">
        <f t="shared" si="1"/>
        <v>347</v>
      </c>
      <c r="H8" s="57"/>
      <c r="I8" s="56" t="str">
        <f t="shared" si="2"/>
        <v> </v>
      </c>
      <c r="J8" s="58">
        <v>6.5</v>
      </c>
      <c r="K8" s="56">
        <f t="shared" si="3"/>
        <v>303</v>
      </c>
      <c r="L8" s="58"/>
      <c r="M8" s="56" t="str">
        <f t="shared" si="4"/>
        <v> </v>
      </c>
      <c r="N8" s="59">
        <v>311.6</v>
      </c>
      <c r="O8" s="63" t="str">
        <f t="shared" si="5"/>
        <v>3:11,,0</v>
      </c>
      <c r="P8" s="43">
        <f t="shared" si="6"/>
        <v>265</v>
      </c>
      <c r="Q8" s="82">
        <f t="shared" si="7"/>
        <v>1397</v>
      </c>
      <c r="R8" s="29"/>
      <c r="S8" s="61">
        <f>IF(ISBLANK(C28),"",C28)</f>
      </c>
      <c r="T8" s="62">
        <f>SUM(Q27:Q31)-MIN(Q27:Q31)</f>
        <v>0</v>
      </c>
      <c r="U8" s="47"/>
      <c r="V8" s="47"/>
      <c r="W8" s="47"/>
      <c r="AF8" s="31">
        <f t="shared" si="8"/>
        <v>191.6</v>
      </c>
    </row>
    <row r="9" spans="1:32" ht="17.25" customHeight="1" thickBot="1">
      <c r="A9" s="52" t="s">
        <v>26</v>
      </c>
      <c r="B9" s="92" t="s">
        <v>237</v>
      </c>
      <c r="C9" s="54" t="s">
        <v>225</v>
      </c>
      <c r="D9" s="81">
        <v>9.4</v>
      </c>
      <c r="E9" s="56">
        <f t="shared" si="0"/>
        <v>413</v>
      </c>
      <c r="F9" s="57"/>
      <c r="G9" s="56" t="str">
        <f t="shared" si="1"/>
        <v> </v>
      </c>
      <c r="H9" s="57">
        <v>0</v>
      </c>
      <c r="I9" s="56">
        <f t="shared" si="2"/>
        <v>0</v>
      </c>
      <c r="J9" s="58"/>
      <c r="K9" s="56" t="str">
        <f t="shared" si="3"/>
        <v> </v>
      </c>
      <c r="L9" s="58">
        <v>51.23</v>
      </c>
      <c r="M9" s="56">
        <f t="shared" si="4"/>
        <v>495</v>
      </c>
      <c r="N9" s="59">
        <v>313.9</v>
      </c>
      <c r="O9" s="63" t="str">
        <f t="shared" si="5"/>
        <v>3:13,,0</v>
      </c>
      <c r="P9" s="43">
        <f t="shared" si="6"/>
        <v>247</v>
      </c>
      <c r="Q9" s="82">
        <f t="shared" si="7"/>
        <v>1155</v>
      </c>
      <c r="R9" s="29"/>
      <c r="S9" s="61">
        <f>IF(ISBLANK(C33),"",C33)</f>
      </c>
      <c r="T9" s="62">
        <f>SUM(Q32:Q36)-MIN(Q32:Q36)</f>
        <v>0</v>
      </c>
      <c r="U9" s="47"/>
      <c r="V9" s="47"/>
      <c r="W9" s="47"/>
      <c r="AF9" s="31">
        <f t="shared" si="8"/>
        <v>193.9</v>
      </c>
    </row>
    <row r="10" spans="1:32" ht="17.25" customHeight="1" thickBot="1">
      <c r="A10" s="53" t="s">
        <v>27</v>
      </c>
      <c r="B10" s="92" t="s">
        <v>238</v>
      </c>
      <c r="C10" s="54" t="s">
        <v>225</v>
      </c>
      <c r="D10" s="81">
        <v>8.9</v>
      </c>
      <c r="E10" s="56">
        <f t="shared" si="0"/>
        <v>531</v>
      </c>
      <c r="F10" s="57">
        <v>413</v>
      </c>
      <c r="G10" s="56">
        <f t="shared" si="1"/>
        <v>338</v>
      </c>
      <c r="H10" s="57"/>
      <c r="I10" s="56" t="str">
        <f t="shared" si="2"/>
        <v> </v>
      </c>
      <c r="J10" s="58"/>
      <c r="K10" s="56" t="str">
        <f t="shared" si="3"/>
        <v> </v>
      </c>
      <c r="L10" s="58">
        <v>35.64</v>
      </c>
      <c r="M10" s="56">
        <f t="shared" si="4"/>
        <v>302</v>
      </c>
      <c r="N10" s="59">
        <v>306.9</v>
      </c>
      <c r="O10" s="63" t="str">
        <f t="shared" si="5"/>
        <v>3:06,,0</v>
      </c>
      <c r="P10" s="43">
        <f t="shared" si="6"/>
        <v>304</v>
      </c>
      <c r="Q10" s="82">
        <f t="shared" si="7"/>
        <v>1475</v>
      </c>
      <c r="R10" s="29"/>
      <c r="S10" s="61">
        <f>IF(ISBLANK(C38),"",C38)</f>
      </c>
      <c r="T10" s="62">
        <f>SUM(Q37:Q41)-MIN(Q37:Q41)</f>
        <v>0</v>
      </c>
      <c r="U10" s="47"/>
      <c r="V10" s="47"/>
      <c r="W10" s="47"/>
      <c r="AF10" s="31">
        <f t="shared" si="8"/>
        <v>186.9</v>
      </c>
    </row>
    <row r="11" spans="1:32" ht="17.25" customHeight="1" thickBot="1">
      <c r="A11" s="64" t="s">
        <v>28</v>
      </c>
      <c r="B11" s="93" t="s">
        <v>239</v>
      </c>
      <c r="C11" s="66" t="s">
        <v>225</v>
      </c>
      <c r="D11" s="67">
        <v>9.8</v>
      </c>
      <c r="E11" s="68">
        <f t="shared" si="0"/>
        <v>328</v>
      </c>
      <c r="F11" s="69"/>
      <c r="G11" s="70" t="str">
        <f t="shared" si="1"/>
        <v> </v>
      </c>
      <c r="H11" s="69">
        <v>120</v>
      </c>
      <c r="I11" s="70">
        <f t="shared" si="2"/>
        <v>312</v>
      </c>
      <c r="J11" s="71">
        <v>6.22</v>
      </c>
      <c r="K11" s="70">
        <f t="shared" si="3"/>
        <v>285</v>
      </c>
      <c r="L11" s="71"/>
      <c r="M11" s="70" t="str">
        <f t="shared" si="4"/>
        <v> </v>
      </c>
      <c r="N11" s="72">
        <v>318.3</v>
      </c>
      <c r="O11" s="73" t="str">
        <f t="shared" si="5"/>
        <v>3:18,,0</v>
      </c>
      <c r="P11" s="74">
        <f t="shared" si="6"/>
        <v>214</v>
      </c>
      <c r="Q11" s="75">
        <f t="shared" si="7"/>
        <v>1139</v>
      </c>
      <c r="R11" s="29"/>
      <c r="S11" s="61">
        <f>IF(ISBLANK(C43),"",C43)</f>
      </c>
      <c r="T11" s="62">
        <f>SUM(Q42:Q46)-MIN(Q42:Q46)</f>
        <v>0</v>
      </c>
      <c r="U11" s="47"/>
      <c r="V11" s="47"/>
      <c r="W11" s="47"/>
      <c r="AF11" s="31">
        <f t="shared" si="8"/>
        <v>198.3</v>
      </c>
    </row>
    <row r="12" spans="1:32" ht="17.25" customHeight="1" thickBot="1" thickTop="1">
      <c r="A12" s="52" t="s">
        <v>29</v>
      </c>
      <c r="B12" s="91" t="s">
        <v>240</v>
      </c>
      <c r="C12" s="33" t="s">
        <v>241</v>
      </c>
      <c r="D12" s="76">
        <v>9.4</v>
      </c>
      <c r="E12" s="77">
        <f t="shared" si="0"/>
        <v>413</v>
      </c>
      <c r="F12" s="37"/>
      <c r="G12" s="77" t="str">
        <f t="shared" si="1"/>
        <v> </v>
      </c>
      <c r="H12" s="37">
        <v>140</v>
      </c>
      <c r="I12" s="77">
        <f t="shared" si="2"/>
        <v>512</v>
      </c>
      <c r="J12" s="40"/>
      <c r="K12" s="77" t="str">
        <f t="shared" si="3"/>
        <v> </v>
      </c>
      <c r="L12" s="40">
        <v>29.97</v>
      </c>
      <c r="M12" s="77">
        <f t="shared" si="4"/>
        <v>235</v>
      </c>
      <c r="N12" s="78">
        <v>305.5</v>
      </c>
      <c r="O12" s="79" t="str">
        <f t="shared" si="5"/>
        <v>3:05,,0</v>
      </c>
      <c r="P12" s="80">
        <f t="shared" si="6"/>
        <v>316</v>
      </c>
      <c r="Q12" s="44">
        <f t="shared" si="7"/>
        <v>1476</v>
      </c>
      <c r="R12" s="29"/>
      <c r="S12" s="61">
        <f>IF(ISBLANK(C48),"",C48)</f>
      </c>
      <c r="T12" s="62">
        <f>SUM(Q47:Q51)-MIN(Q47:Q51)</f>
        <v>0</v>
      </c>
      <c r="U12" s="47"/>
      <c r="V12" s="47"/>
      <c r="W12" s="47"/>
      <c r="AF12" s="31">
        <f t="shared" si="8"/>
        <v>185.5</v>
      </c>
    </row>
    <row r="13" spans="1:32" ht="17.25" customHeight="1" thickBot="1">
      <c r="A13" s="53" t="s">
        <v>30</v>
      </c>
      <c r="B13" s="92" t="s">
        <v>242</v>
      </c>
      <c r="C13" s="54" t="s">
        <v>241</v>
      </c>
      <c r="D13" s="81">
        <v>9.1</v>
      </c>
      <c r="E13" s="56">
        <f t="shared" si="0"/>
        <v>482</v>
      </c>
      <c r="F13" s="57"/>
      <c r="G13" s="56" t="str">
        <f t="shared" si="1"/>
        <v> </v>
      </c>
      <c r="H13" s="57">
        <v>128</v>
      </c>
      <c r="I13" s="56">
        <f t="shared" si="2"/>
        <v>389</v>
      </c>
      <c r="J13" s="58">
        <v>8.71</v>
      </c>
      <c r="K13" s="56">
        <f t="shared" si="3"/>
        <v>445</v>
      </c>
      <c r="L13" s="58"/>
      <c r="M13" s="56" t="str">
        <f t="shared" si="4"/>
        <v> </v>
      </c>
      <c r="N13" s="59">
        <v>324.6</v>
      </c>
      <c r="O13" s="63" t="str">
        <f t="shared" si="5"/>
        <v>3:24,,0</v>
      </c>
      <c r="P13" s="43">
        <f t="shared" si="6"/>
        <v>171</v>
      </c>
      <c r="Q13" s="82">
        <f t="shared" si="7"/>
        <v>1487</v>
      </c>
      <c r="R13" s="83" t="str">
        <f>IF(D13=0," ",LEFT(D13,1)&amp;":"&amp;MID(D13,2,2)&amp;","&amp;MID(D13,4,1)&amp;"0")</f>
        <v>9:,1,0</v>
      </c>
      <c r="S13" s="61">
        <f>IF(ISBLANK(C53),"",C53)</f>
      </c>
      <c r="T13" s="62">
        <f>SUM(Q52:Q56)-MIN(Q52:Q56)</f>
        <v>0</v>
      </c>
      <c r="U13" s="47"/>
      <c r="V13" s="47"/>
      <c r="W13" s="47"/>
      <c r="AF13" s="31">
        <f t="shared" si="8"/>
        <v>204.6</v>
      </c>
    </row>
    <row r="14" spans="1:32" ht="17.25" customHeight="1" thickBot="1">
      <c r="A14" s="52" t="s">
        <v>31</v>
      </c>
      <c r="B14" s="92" t="s">
        <v>259</v>
      </c>
      <c r="C14" s="54" t="s">
        <v>241</v>
      </c>
      <c r="D14" s="81">
        <v>8.7</v>
      </c>
      <c r="E14" s="56">
        <f t="shared" si="0"/>
        <v>582</v>
      </c>
      <c r="F14" s="57">
        <v>388</v>
      </c>
      <c r="G14" s="56">
        <f t="shared" si="1"/>
        <v>281</v>
      </c>
      <c r="H14" s="57"/>
      <c r="I14" s="56" t="str">
        <f t="shared" si="2"/>
        <v> </v>
      </c>
      <c r="J14" s="58"/>
      <c r="K14" s="56" t="str">
        <f t="shared" si="3"/>
        <v> </v>
      </c>
      <c r="L14" s="58">
        <v>18.1</v>
      </c>
      <c r="M14" s="56">
        <f t="shared" si="4"/>
        <v>100</v>
      </c>
      <c r="N14" s="59">
        <v>311.1</v>
      </c>
      <c r="O14" s="63" t="str">
        <f t="shared" si="5"/>
        <v>3:11,,0</v>
      </c>
      <c r="P14" s="43">
        <f t="shared" si="6"/>
        <v>269</v>
      </c>
      <c r="Q14" s="82">
        <f t="shared" si="7"/>
        <v>1232</v>
      </c>
      <c r="R14" s="29"/>
      <c r="S14" s="61">
        <f>IF(ISBLANK(C58),"",C58)</f>
      </c>
      <c r="T14" s="62">
        <f>SUM(Q57:Q61)-MIN(Q57:Q61)</f>
        <v>0</v>
      </c>
      <c r="U14" s="47"/>
      <c r="V14" s="47"/>
      <c r="W14" s="47"/>
      <c r="AF14" s="31">
        <f t="shared" si="8"/>
        <v>191.1</v>
      </c>
    </row>
    <row r="15" spans="1:32" ht="17.25" customHeight="1" thickBot="1">
      <c r="A15" s="53" t="s">
        <v>32</v>
      </c>
      <c r="B15" s="92" t="s">
        <v>243</v>
      </c>
      <c r="C15" s="54" t="s">
        <v>241</v>
      </c>
      <c r="D15" s="81">
        <v>8.6</v>
      </c>
      <c r="E15" s="56">
        <f t="shared" si="0"/>
        <v>608</v>
      </c>
      <c r="F15" s="57">
        <v>411</v>
      </c>
      <c r="G15" s="56">
        <f t="shared" si="1"/>
        <v>333</v>
      </c>
      <c r="H15" s="57"/>
      <c r="I15" s="56" t="str">
        <f t="shared" si="2"/>
        <v> </v>
      </c>
      <c r="J15" s="58">
        <v>7.22</v>
      </c>
      <c r="K15" s="56">
        <f t="shared" si="3"/>
        <v>349</v>
      </c>
      <c r="L15" s="58"/>
      <c r="M15" s="56" t="str">
        <f t="shared" si="4"/>
        <v> </v>
      </c>
      <c r="N15" s="59">
        <v>242.3</v>
      </c>
      <c r="O15" s="63" t="str">
        <f t="shared" si="5"/>
        <v>2:42,,0</v>
      </c>
      <c r="P15" s="43">
        <f t="shared" si="6"/>
        <v>547</v>
      </c>
      <c r="Q15" s="82">
        <f t="shared" si="7"/>
        <v>1837</v>
      </c>
      <c r="R15" s="29"/>
      <c r="S15" s="61">
        <f>IF(ISBLANK(C63),"",C63)</f>
      </c>
      <c r="T15" s="62">
        <f>SUM(Q62:Q66)-MIN(Q62:Q66)</f>
        <v>0</v>
      </c>
      <c r="U15" s="47"/>
      <c r="V15" s="47"/>
      <c r="W15" s="47"/>
      <c r="AF15" s="31">
        <f t="shared" si="8"/>
        <v>162.3</v>
      </c>
    </row>
    <row r="16" spans="1:32" ht="17.25" customHeight="1" thickBot="1">
      <c r="A16" s="64" t="s">
        <v>33</v>
      </c>
      <c r="B16" s="93" t="s">
        <v>260</v>
      </c>
      <c r="C16" s="54" t="s">
        <v>241</v>
      </c>
      <c r="D16" s="67">
        <v>9.5</v>
      </c>
      <c r="E16" s="68">
        <f t="shared" si="0"/>
        <v>391</v>
      </c>
      <c r="F16" s="69"/>
      <c r="G16" s="70" t="str">
        <f t="shared" si="1"/>
        <v> </v>
      </c>
      <c r="H16" s="69">
        <v>124</v>
      </c>
      <c r="I16" s="70">
        <f t="shared" si="2"/>
        <v>350</v>
      </c>
      <c r="J16" s="71">
        <v>6.41</v>
      </c>
      <c r="K16" s="70">
        <f t="shared" si="3"/>
        <v>297</v>
      </c>
      <c r="L16" s="71"/>
      <c r="M16" s="70" t="str">
        <f t="shared" si="4"/>
        <v> </v>
      </c>
      <c r="N16" s="72">
        <v>313.9</v>
      </c>
      <c r="O16" s="73" t="str">
        <f t="shared" si="5"/>
        <v>3:13,,0</v>
      </c>
      <c r="P16" s="74">
        <f t="shared" si="6"/>
        <v>247</v>
      </c>
      <c r="Q16" s="75">
        <f t="shared" si="7"/>
        <v>1285</v>
      </c>
      <c r="R16" s="29"/>
      <c r="S16" s="61">
        <f>IF(ISBLANK(C68),"",C68)</f>
      </c>
      <c r="T16" s="62">
        <f>SUM(Q67:Q71)-MIN(Q67:Q71)</f>
        <v>0</v>
      </c>
      <c r="U16" s="47"/>
      <c r="V16" s="47"/>
      <c r="W16" s="47"/>
      <c r="AF16" s="31">
        <f t="shared" si="8"/>
        <v>193.9</v>
      </c>
    </row>
    <row r="17" spans="1:32" ht="17.25" customHeight="1" thickBot="1" thickTop="1">
      <c r="A17" s="52" t="s">
        <v>34</v>
      </c>
      <c r="B17" s="91" t="s">
        <v>244</v>
      </c>
      <c r="C17" s="33" t="s">
        <v>203</v>
      </c>
      <c r="D17" s="76">
        <v>8.6</v>
      </c>
      <c r="E17" s="77">
        <f t="shared" si="0"/>
        <v>608</v>
      </c>
      <c r="F17" s="37"/>
      <c r="G17" s="77" t="str">
        <f t="shared" si="1"/>
        <v> </v>
      </c>
      <c r="H17" s="37">
        <v>132</v>
      </c>
      <c r="I17" s="77">
        <f t="shared" si="2"/>
        <v>429</v>
      </c>
      <c r="J17" s="40">
        <v>7.14</v>
      </c>
      <c r="K17" s="77">
        <f t="shared" si="3"/>
        <v>344</v>
      </c>
      <c r="L17" s="40"/>
      <c r="M17" s="77" t="str">
        <f t="shared" si="4"/>
        <v> </v>
      </c>
      <c r="N17" s="78">
        <v>313.7</v>
      </c>
      <c r="O17" s="79" t="str">
        <f t="shared" si="5"/>
        <v>3:13,,0</v>
      </c>
      <c r="P17" s="80">
        <f t="shared" si="6"/>
        <v>248</v>
      </c>
      <c r="Q17" s="44">
        <f t="shared" si="7"/>
        <v>1629</v>
      </c>
      <c r="R17" s="29"/>
      <c r="S17" s="84">
        <f>IF(ISBLANK(C98),"",C98)</f>
      </c>
      <c r="T17" s="85">
        <f>SUM(Q97:Q101)-MIN(Q97:Q101)</f>
        <v>0</v>
      </c>
      <c r="U17" s="47"/>
      <c r="V17" s="47"/>
      <c r="W17" s="47"/>
      <c r="AF17" s="31">
        <f t="shared" si="8"/>
        <v>193.7</v>
      </c>
    </row>
    <row r="18" spans="1:32" ht="17.25" customHeight="1" thickTop="1">
      <c r="A18" s="53" t="s">
        <v>35</v>
      </c>
      <c r="B18" s="92" t="s">
        <v>245</v>
      </c>
      <c r="C18" s="54" t="s">
        <v>203</v>
      </c>
      <c r="D18" s="81">
        <v>9.6</v>
      </c>
      <c r="E18" s="56">
        <f t="shared" si="0"/>
        <v>369</v>
      </c>
      <c r="F18" s="57"/>
      <c r="G18" s="56" t="str">
        <f t="shared" si="1"/>
        <v> </v>
      </c>
      <c r="H18" s="57">
        <v>124</v>
      </c>
      <c r="I18" s="56">
        <f t="shared" si="2"/>
        <v>350</v>
      </c>
      <c r="J18" s="58">
        <v>6.56</v>
      </c>
      <c r="K18" s="56">
        <f t="shared" si="3"/>
        <v>307</v>
      </c>
      <c r="L18" s="58"/>
      <c r="M18" s="56" t="str">
        <f t="shared" si="4"/>
        <v> </v>
      </c>
      <c r="N18" s="59">
        <v>312.8</v>
      </c>
      <c r="O18" s="63" t="str">
        <f t="shared" si="5"/>
        <v>3:12,,0</v>
      </c>
      <c r="P18" s="43">
        <f t="shared" si="6"/>
        <v>255</v>
      </c>
      <c r="Q18" s="82">
        <f t="shared" si="7"/>
        <v>1281</v>
      </c>
      <c r="R18" s="86"/>
      <c r="S18" s="87"/>
      <c r="T18" s="87"/>
      <c r="U18" s="47"/>
      <c r="V18" s="47"/>
      <c r="W18" s="47"/>
      <c r="AF18" s="31">
        <f t="shared" si="8"/>
        <v>192.8</v>
      </c>
    </row>
    <row r="19" spans="1:32" ht="17.25" customHeight="1">
      <c r="A19" s="52" t="s">
        <v>36</v>
      </c>
      <c r="B19" s="92" t="s">
        <v>246</v>
      </c>
      <c r="C19" s="54" t="s">
        <v>203</v>
      </c>
      <c r="D19" s="81">
        <v>9.5</v>
      </c>
      <c r="E19" s="56">
        <f t="shared" si="0"/>
        <v>391</v>
      </c>
      <c r="F19" s="57">
        <v>0</v>
      </c>
      <c r="G19" s="56">
        <f t="shared" si="1"/>
        <v>0</v>
      </c>
      <c r="H19" s="57"/>
      <c r="I19" s="56" t="str">
        <f t="shared" si="2"/>
        <v> </v>
      </c>
      <c r="J19" s="58"/>
      <c r="K19" s="56" t="str">
        <f t="shared" si="3"/>
        <v> </v>
      </c>
      <c r="L19" s="58">
        <v>25.44</v>
      </c>
      <c r="M19" s="56">
        <f t="shared" si="4"/>
        <v>182</v>
      </c>
      <c r="N19" s="59">
        <v>324.3</v>
      </c>
      <c r="O19" s="63" t="str">
        <f t="shared" si="5"/>
        <v>3:24,,0</v>
      </c>
      <c r="P19" s="43">
        <f t="shared" si="6"/>
        <v>173</v>
      </c>
      <c r="Q19" s="82">
        <f t="shared" si="7"/>
        <v>746</v>
      </c>
      <c r="R19" s="29"/>
      <c r="S19" s="49"/>
      <c r="T19" s="47"/>
      <c r="U19" s="47"/>
      <c r="V19" s="47"/>
      <c r="W19" s="47"/>
      <c r="AF19" s="31">
        <f t="shared" si="8"/>
        <v>204.3</v>
      </c>
    </row>
    <row r="20" spans="1:32" ht="17.25" customHeight="1">
      <c r="A20" s="53" t="s">
        <v>37</v>
      </c>
      <c r="B20" s="92" t="s">
        <v>256</v>
      </c>
      <c r="C20" s="54" t="s">
        <v>203</v>
      </c>
      <c r="D20" s="81">
        <v>9.6</v>
      </c>
      <c r="E20" s="56">
        <f t="shared" si="0"/>
        <v>369</v>
      </c>
      <c r="F20" s="57">
        <v>382</v>
      </c>
      <c r="G20" s="56">
        <f t="shared" si="1"/>
        <v>267</v>
      </c>
      <c r="H20" s="57"/>
      <c r="I20" s="56" t="str">
        <f t="shared" si="2"/>
        <v> </v>
      </c>
      <c r="J20" s="58"/>
      <c r="K20" s="56" t="str">
        <f t="shared" si="3"/>
        <v> </v>
      </c>
      <c r="L20" s="58">
        <v>29.24</v>
      </c>
      <c r="M20" s="56">
        <f t="shared" si="4"/>
        <v>226</v>
      </c>
      <c r="N20" s="59">
        <v>314.9</v>
      </c>
      <c r="O20" s="63" t="str">
        <f t="shared" si="5"/>
        <v>3:14,,0</v>
      </c>
      <c r="P20" s="43">
        <f t="shared" si="6"/>
        <v>239</v>
      </c>
      <c r="Q20" s="82">
        <f t="shared" si="7"/>
        <v>1101</v>
      </c>
      <c r="R20" s="29"/>
      <c r="S20" s="49"/>
      <c r="T20" s="47"/>
      <c r="U20" s="47"/>
      <c r="V20" s="47"/>
      <c r="W20" s="47"/>
      <c r="AF20" s="31">
        <f t="shared" si="8"/>
        <v>194.9</v>
      </c>
    </row>
    <row r="21" spans="1:32" ht="17.25" customHeight="1" thickBot="1">
      <c r="A21" s="64" t="s">
        <v>38</v>
      </c>
      <c r="B21" s="93" t="s">
        <v>255</v>
      </c>
      <c r="C21" s="66" t="s">
        <v>203</v>
      </c>
      <c r="D21" s="67">
        <v>10.1</v>
      </c>
      <c r="E21" s="68">
        <f t="shared" si="0"/>
        <v>270</v>
      </c>
      <c r="F21" s="69"/>
      <c r="G21" s="70" t="str">
        <f t="shared" si="1"/>
        <v> </v>
      </c>
      <c r="H21" s="69">
        <v>120</v>
      </c>
      <c r="I21" s="70">
        <f t="shared" si="2"/>
        <v>312</v>
      </c>
      <c r="J21" s="71">
        <v>7.3</v>
      </c>
      <c r="K21" s="70">
        <f t="shared" si="3"/>
        <v>354</v>
      </c>
      <c r="L21" s="71"/>
      <c r="M21" s="70" t="str">
        <f t="shared" si="4"/>
        <v> </v>
      </c>
      <c r="N21" s="72">
        <v>330.8</v>
      </c>
      <c r="O21" s="73" t="str">
        <f t="shared" si="5"/>
        <v>3:30,,0</v>
      </c>
      <c r="P21" s="74">
        <f t="shared" si="6"/>
        <v>132</v>
      </c>
      <c r="Q21" s="75">
        <f t="shared" si="7"/>
        <v>1068</v>
      </c>
      <c r="R21" s="29"/>
      <c r="S21" s="49"/>
      <c r="T21" s="47"/>
      <c r="U21" s="47"/>
      <c r="V21" s="47"/>
      <c r="W21" s="47"/>
      <c r="AF21" s="31">
        <f t="shared" si="8"/>
        <v>210.8</v>
      </c>
    </row>
    <row r="22" spans="1:32" ht="17.25" customHeight="1" thickTop="1">
      <c r="A22" s="52" t="s">
        <v>39</v>
      </c>
      <c r="B22" s="91" t="s">
        <v>247</v>
      </c>
      <c r="C22" s="33" t="s">
        <v>208</v>
      </c>
      <c r="D22" s="76">
        <v>9.2</v>
      </c>
      <c r="E22" s="77">
        <f t="shared" si="0"/>
        <v>458</v>
      </c>
      <c r="F22" s="37">
        <v>364</v>
      </c>
      <c r="G22" s="77">
        <f t="shared" si="1"/>
        <v>229</v>
      </c>
      <c r="H22" s="37"/>
      <c r="I22" s="77" t="str">
        <f t="shared" si="2"/>
        <v> </v>
      </c>
      <c r="J22" s="40"/>
      <c r="K22" s="77" t="str">
        <f t="shared" si="3"/>
        <v> </v>
      </c>
      <c r="L22" s="40">
        <v>41.73</v>
      </c>
      <c r="M22" s="77">
        <f t="shared" si="4"/>
        <v>376</v>
      </c>
      <c r="N22" s="78">
        <v>321.5</v>
      </c>
      <c r="O22" s="79" t="str">
        <f t="shared" si="5"/>
        <v>3:21,,0</v>
      </c>
      <c r="P22" s="80">
        <f t="shared" si="6"/>
        <v>191</v>
      </c>
      <c r="Q22" s="44">
        <f t="shared" si="7"/>
        <v>1254</v>
      </c>
      <c r="R22" s="29"/>
      <c r="S22" s="49"/>
      <c r="T22" s="47"/>
      <c r="U22" s="47"/>
      <c r="V22" s="47"/>
      <c r="W22" s="47"/>
      <c r="AF22" s="31">
        <f t="shared" si="8"/>
        <v>201.5</v>
      </c>
    </row>
    <row r="23" spans="1:32" ht="17.25" customHeight="1">
      <c r="A23" s="53" t="s">
        <v>40</v>
      </c>
      <c r="B23" s="92" t="s">
        <v>248</v>
      </c>
      <c r="C23" s="54" t="s">
        <v>208</v>
      </c>
      <c r="D23" s="81">
        <v>9.1</v>
      </c>
      <c r="E23" s="56">
        <f t="shared" si="0"/>
        <v>482</v>
      </c>
      <c r="F23" s="57">
        <v>402</v>
      </c>
      <c r="G23" s="56">
        <f t="shared" si="1"/>
        <v>312</v>
      </c>
      <c r="H23" s="57"/>
      <c r="I23" s="56" t="str">
        <f t="shared" si="2"/>
        <v> </v>
      </c>
      <c r="J23" s="58">
        <v>10.08</v>
      </c>
      <c r="K23" s="56">
        <f t="shared" si="3"/>
        <v>535</v>
      </c>
      <c r="L23" s="58"/>
      <c r="M23" s="56" t="str">
        <f t="shared" si="4"/>
        <v> </v>
      </c>
      <c r="N23" s="59">
        <v>300.1</v>
      </c>
      <c r="O23" s="63" t="str">
        <f t="shared" si="5"/>
        <v>3:00,,0</v>
      </c>
      <c r="P23" s="43">
        <f t="shared" si="6"/>
        <v>364</v>
      </c>
      <c r="Q23" s="82">
        <f t="shared" si="7"/>
        <v>1693</v>
      </c>
      <c r="R23" s="29"/>
      <c r="S23" s="49"/>
      <c r="T23" s="47"/>
      <c r="U23" s="47"/>
      <c r="V23" s="47"/>
      <c r="W23" s="47"/>
      <c r="AF23" s="31">
        <f t="shared" si="8"/>
        <v>180.1</v>
      </c>
    </row>
    <row r="24" spans="1:32" ht="17.25" customHeight="1">
      <c r="A24" s="52" t="s">
        <v>41</v>
      </c>
      <c r="B24" s="92" t="s">
        <v>249</v>
      </c>
      <c r="C24" s="54" t="s">
        <v>208</v>
      </c>
      <c r="D24" s="81">
        <v>9.1</v>
      </c>
      <c r="E24" s="56">
        <f t="shared" si="0"/>
        <v>482</v>
      </c>
      <c r="F24" s="57"/>
      <c r="G24" s="56" t="str">
        <f t="shared" si="1"/>
        <v> </v>
      </c>
      <c r="H24" s="57">
        <v>128</v>
      </c>
      <c r="I24" s="56">
        <f t="shared" si="2"/>
        <v>389</v>
      </c>
      <c r="J24" s="58"/>
      <c r="K24" s="56" t="str">
        <f t="shared" si="3"/>
        <v> </v>
      </c>
      <c r="L24" s="58">
        <v>44.38</v>
      </c>
      <c r="M24" s="56">
        <f t="shared" si="4"/>
        <v>409</v>
      </c>
      <c r="N24" s="59">
        <v>322.6</v>
      </c>
      <c r="O24" s="63" t="str">
        <f t="shared" si="5"/>
        <v>3:22,,0</v>
      </c>
      <c r="P24" s="43">
        <f t="shared" si="6"/>
        <v>184</v>
      </c>
      <c r="Q24" s="82">
        <f t="shared" si="7"/>
        <v>1464</v>
      </c>
      <c r="R24" s="29"/>
      <c r="S24" s="49"/>
      <c r="T24" s="47"/>
      <c r="U24" s="47"/>
      <c r="V24" s="47"/>
      <c r="W24" s="47"/>
      <c r="AF24" s="31">
        <f t="shared" si="8"/>
        <v>202.6</v>
      </c>
    </row>
    <row r="25" spans="1:32" ht="17.25" customHeight="1">
      <c r="A25" s="53" t="s">
        <v>42</v>
      </c>
      <c r="B25" s="92" t="s">
        <v>250</v>
      </c>
      <c r="C25" s="54" t="s">
        <v>208</v>
      </c>
      <c r="D25" s="81">
        <v>9.2</v>
      </c>
      <c r="E25" s="56">
        <f t="shared" si="0"/>
        <v>458</v>
      </c>
      <c r="F25" s="57">
        <v>379</v>
      </c>
      <c r="G25" s="56">
        <f t="shared" si="1"/>
        <v>261</v>
      </c>
      <c r="H25" s="57"/>
      <c r="I25" s="56" t="str">
        <f t="shared" si="2"/>
        <v> </v>
      </c>
      <c r="J25" s="58"/>
      <c r="K25" s="56" t="str">
        <f t="shared" si="3"/>
        <v> </v>
      </c>
      <c r="L25" s="58">
        <v>43.39</v>
      </c>
      <c r="M25" s="56">
        <f t="shared" si="4"/>
        <v>397</v>
      </c>
      <c r="N25" s="59">
        <v>317</v>
      </c>
      <c r="O25" s="63" t="str">
        <f t="shared" si="5"/>
        <v>3:17,0</v>
      </c>
      <c r="P25" s="43">
        <f t="shared" si="6"/>
        <v>218</v>
      </c>
      <c r="Q25" s="82">
        <f t="shared" si="7"/>
        <v>1334</v>
      </c>
      <c r="R25" s="29"/>
      <c r="S25" s="49"/>
      <c r="T25" s="47"/>
      <c r="U25" s="47"/>
      <c r="V25" s="47"/>
      <c r="W25" s="47"/>
      <c r="AF25" s="31">
        <f t="shared" si="8"/>
        <v>197.7</v>
      </c>
    </row>
    <row r="26" spans="1:32" ht="17.25" customHeight="1" thickBot="1">
      <c r="A26" s="64" t="s">
        <v>43</v>
      </c>
      <c r="B26" s="93" t="s">
        <v>251</v>
      </c>
      <c r="C26" s="66" t="s">
        <v>208</v>
      </c>
      <c r="D26" s="67">
        <v>8.8</v>
      </c>
      <c r="E26" s="68">
        <f t="shared" si="0"/>
        <v>556</v>
      </c>
      <c r="F26" s="69"/>
      <c r="G26" s="70" t="str">
        <f t="shared" si="1"/>
        <v> </v>
      </c>
      <c r="H26" s="69">
        <v>132</v>
      </c>
      <c r="I26" s="70">
        <f t="shared" si="2"/>
        <v>429</v>
      </c>
      <c r="J26" s="71">
        <v>7.35</v>
      </c>
      <c r="K26" s="70">
        <f t="shared" si="3"/>
        <v>357</v>
      </c>
      <c r="L26" s="71"/>
      <c r="M26" s="70" t="str">
        <f t="shared" si="4"/>
        <v> </v>
      </c>
      <c r="N26" s="72">
        <v>300.8</v>
      </c>
      <c r="O26" s="73" t="str">
        <f t="shared" si="5"/>
        <v>3:00,,0</v>
      </c>
      <c r="P26" s="74">
        <f t="shared" si="6"/>
        <v>358</v>
      </c>
      <c r="Q26" s="75">
        <f t="shared" si="7"/>
        <v>1700</v>
      </c>
      <c r="R26" s="29"/>
      <c r="S26" s="49"/>
      <c r="T26" s="47"/>
      <c r="U26" s="47"/>
      <c r="V26" s="47"/>
      <c r="W26" s="47"/>
      <c r="AF26" s="31">
        <f t="shared" si="8"/>
        <v>180.8</v>
      </c>
    </row>
    <row r="27" spans="1:32" ht="17.25" customHeight="1" thickTop="1">
      <c r="A27" s="52" t="s">
        <v>44</v>
      </c>
      <c r="B27" s="91"/>
      <c r="C27" s="33"/>
      <c r="D27" s="76"/>
      <c r="E27" s="77" t="str">
        <f t="shared" si="0"/>
        <v> </v>
      </c>
      <c r="F27" s="37"/>
      <c r="G27" s="77" t="str">
        <f t="shared" si="1"/>
        <v> </v>
      </c>
      <c r="H27" s="37"/>
      <c r="I27" s="77" t="str">
        <f t="shared" si="2"/>
        <v> </v>
      </c>
      <c r="J27" s="40"/>
      <c r="K27" s="77" t="str">
        <f t="shared" si="3"/>
        <v> </v>
      </c>
      <c r="L27" s="40"/>
      <c r="M27" s="77" t="str">
        <f t="shared" si="4"/>
        <v> </v>
      </c>
      <c r="N27" s="78"/>
      <c r="O27" s="79">
        <f t="shared" si="5"/>
      </c>
      <c r="P27" s="80">
        <f t="shared" si="6"/>
      </c>
      <c r="Q27" s="44">
        <f t="shared" si="7"/>
        <v>0</v>
      </c>
      <c r="R27" s="29"/>
      <c r="S27" s="49"/>
      <c r="T27" s="47"/>
      <c r="U27" s="47"/>
      <c r="V27" s="47"/>
      <c r="W27" s="47"/>
      <c r="AF27" s="31" t="e">
        <f t="shared" si="8"/>
        <v>#VALUE!</v>
      </c>
    </row>
    <row r="28" spans="1:32" ht="17.25" customHeight="1">
      <c r="A28" s="53" t="s">
        <v>45</v>
      </c>
      <c r="B28" s="92"/>
      <c r="C28" s="54"/>
      <c r="D28" s="81"/>
      <c r="E28" s="56" t="str">
        <f t="shared" si="0"/>
        <v> </v>
      </c>
      <c r="F28" s="57"/>
      <c r="G28" s="56" t="str">
        <f t="shared" si="1"/>
        <v> </v>
      </c>
      <c r="H28" s="57"/>
      <c r="I28" s="56" t="str">
        <f t="shared" si="2"/>
        <v> </v>
      </c>
      <c r="J28" s="58"/>
      <c r="K28" s="56" t="str">
        <f t="shared" si="3"/>
        <v> </v>
      </c>
      <c r="L28" s="58"/>
      <c r="M28" s="56" t="str">
        <f t="shared" si="4"/>
        <v> </v>
      </c>
      <c r="N28" s="59"/>
      <c r="O28" s="63">
        <f t="shared" si="5"/>
      </c>
      <c r="P28" s="43">
        <f t="shared" si="6"/>
      </c>
      <c r="Q28" s="82">
        <f t="shared" si="7"/>
        <v>0</v>
      </c>
      <c r="R28" s="29"/>
      <c r="S28" s="49"/>
      <c r="T28" s="47"/>
      <c r="U28" s="47"/>
      <c r="V28" s="47"/>
      <c r="W28" s="47"/>
      <c r="AF28" s="31" t="e">
        <f t="shared" si="8"/>
        <v>#VALUE!</v>
      </c>
    </row>
    <row r="29" spans="1:32" ht="17.25" customHeight="1">
      <c r="A29" s="52" t="s">
        <v>46</v>
      </c>
      <c r="B29" s="92"/>
      <c r="C29" s="54"/>
      <c r="D29" s="81"/>
      <c r="E29" s="56" t="str">
        <f aca="true" t="shared" si="9" ref="E29:E60">IF(ISBLANK(D29)," ",IF(D29&gt;12.65,0,IF(D29&lt;6.49,"???",TRUNC(46.0849*((12.76-D29)^1.81)))))</f>
        <v> </v>
      </c>
      <c r="F29" s="57"/>
      <c r="G29" s="56" t="str">
        <f aca="true" t="shared" si="10" ref="G29:G60">IF(ISBLANK(F29)," ",IF(F29&lt;209,0,IF(F29&gt;700,0,TRUNC(0.18881*((F29-210)^1.41)))))</f>
        <v> </v>
      </c>
      <c r="H29" s="57"/>
      <c r="I29" s="56" t="str">
        <f aca="true" t="shared" si="11" ref="I29:I60">IF(ISBLANK(H29)," ",IF(H29&lt;75,0,IF(H29&gt;210,0,TRUNC(1.84523*((H29-75)^1.348)))))</f>
        <v> </v>
      </c>
      <c r="J29" s="58"/>
      <c r="K29" s="56" t="str">
        <f aca="true" t="shared" si="12" ref="K29:K60">IF(ISBLANK(J29)," ",IF(J29&lt;1.51,0,IF(J29&gt;15.571,0,TRUNC(56.0211*((J29-1.5)^1.05)))))</f>
        <v> </v>
      </c>
      <c r="L29" s="58"/>
      <c r="M29" s="56" t="str">
        <f aca="true" t="shared" si="13" ref="M29:M60">IF(L29=0," ",IF(L29&lt;8.1,0,IF(L29&gt;71.1,0,TRUNC(7.86*((L29-8)^1.1)))))</f>
        <v> </v>
      </c>
      <c r="N29" s="59"/>
      <c r="O29" s="63">
        <f aca="true" t="shared" si="14" ref="O29:O60">IF(ISTEXT(N29),N29,IF(N29=0,"",LEFT(N29,1)&amp;":"&amp;MID(N29,2,2)&amp;","&amp;MID(N29,4,1)&amp;"0"))</f>
      </c>
      <c r="P29" s="43">
        <f aca="true" t="shared" si="15" ref="P29:P60">IF(ISBLANK(N29),"",IF(sec&gt;251,0,IF(AF29&lt;127.69,0,TRUNC(0.11193*((254-AF29)^1.88)))))</f>
      </c>
      <c r="Q29" s="82">
        <f aca="true" t="shared" si="16" ref="Q29:Q60">SUM(E29,G29,I29,K29,M29,P29)</f>
        <v>0</v>
      </c>
      <c r="R29" s="29"/>
      <c r="S29" s="49"/>
      <c r="T29" s="47"/>
      <c r="U29" s="47"/>
      <c r="V29" s="47"/>
      <c r="W29" s="47"/>
      <c r="AF29" s="31" t="e">
        <f aca="true" t="shared" si="17" ref="AF29:AF60">IF(ISTEXT(tisic),tisic,(VALUE(LEFT(tisic,1))*60)+(VALUE(MID(tisic,2,2)))+(VALUE(RIGHT(tisic,1))*0.1))</f>
        <v>#VALUE!</v>
      </c>
    </row>
    <row r="30" spans="1:32" ht="17.25" customHeight="1">
      <c r="A30" s="53" t="s">
        <v>47</v>
      </c>
      <c r="B30" s="92"/>
      <c r="C30" s="54"/>
      <c r="D30" s="81"/>
      <c r="E30" s="56" t="str">
        <f t="shared" si="9"/>
        <v> </v>
      </c>
      <c r="F30" s="57"/>
      <c r="G30" s="56" t="str">
        <f t="shared" si="10"/>
        <v> </v>
      </c>
      <c r="H30" s="57"/>
      <c r="I30" s="56" t="str">
        <f t="shared" si="11"/>
        <v> </v>
      </c>
      <c r="J30" s="58"/>
      <c r="K30" s="56" t="str">
        <f t="shared" si="12"/>
        <v> </v>
      </c>
      <c r="L30" s="58"/>
      <c r="M30" s="56" t="str">
        <f t="shared" si="13"/>
        <v> </v>
      </c>
      <c r="N30" s="59"/>
      <c r="O30" s="63">
        <f t="shared" si="14"/>
      </c>
      <c r="P30" s="43">
        <f t="shared" si="15"/>
      </c>
      <c r="Q30" s="82">
        <f t="shared" si="16"/>
        <v>0</v>
      </c>
      <c r="R30" s="29"/>
      <c r="S30" s="49"/>
      <c r="T30" s="47"/>
      <c r="U30" s="47"/>
      <c r="V30" s="47"/>
      <c r="W30" s="47"/>
      <c r="AF30" s="31" t="e">
        <f t="shared" si="17"/>
        <v>#VALUE!</v>
      </c>
    </row>
    <row r="31" spans="1:32" ht="17.25" customHeight="1" thickBot="1">
      <c r="A31" s="64" t="s">
        <v>48</v>
      </c>
      <c r="B31" s="93"/>
      <c r="C31" s="66"/>
      <c r="D31" s="67"/>
      <c r="E31" s="68" t="str">
        <f t="shared" si="9"/>
        <v> </v>
      </c>
      <c r="F31" s="69"/>
      <c r="G31" s="70" t="str">
        <f t="shared" si="10"/>
        <v> </v>
      </c>
      <c r="H31" s="69"/>
      <c r="I31" s="70" t="str">
        <f t="shared" si="11"/>
        <v> </v>
      </c>
      <c r="J31" s="71"/>
      <c r="K31" s="70" t="str">
        <f t="shared" si="12"/>
        <v> </v>
      </c>
      <c r="L31" s="71"/>
      <c r="M31" s="70" t="str">
        <f t="shared" si="13"/>
        <v> </v>
      </c>
      <c r="N31" s="72"/>
      <c r="O31" s="73">
        <f t="shared" si="14"/>
      </c>
      <c r="P31" s="74">
        <f t="shared" si="15"/>
      </c>
      <c r="Q31" s="75">
        <f t="shared" si="16"/>
        <v>0</v>
      </c>
      <c r="R31" s="29"/>
      <c r="S31" s="49"/>
      <c r="T31" s="47"/>
      <c r="U31" s="47"/>
      <c r="V31" s="47"/>
      <c r="W31" s="47"/>
      <c r="AF31" s="31" t="e">
        <f t="shared" si="17"/>
        <v>#VALUE!</v>
      </c>
    </row>
    <row r="32" spans="1:32" ht="17.25" customHeight="1" thickTop="1">
      <c r="A32" s="52" t="s">
        <v>49</v>
      </c>
      <c r="B32" s="91"/>
      <c r="C32" s="33"/>
      <c r="D32" s="76"/>
      <c r="E32" s="77" t="str">
        <f t="shared" si="9"/>
        <v> </v>
      </c>
      <c r="F32" s="37"/>
      <c r="G32" s="77" t="str">
        <f t="shared" si="10"/>
        <v> </v>
      </c>
      <c r="H32" s="37"/>
      <c r="I32" s="77" t="str">
        <f t="shared" si="11"/>
        <v> </v>
      </c>
      <c r="J32" s="40"/>
      <c r="K32" s="77" t="str">
        <f t="shared" si="12"/>
        <v> </v>
      </c>
      <c r="L32" s="40"/>
      <c r="M32" s="77" t="str">
        <f t="shared" si="13"/>
        <v> </v>
      </c>
      <c r="N32" s="78"/>
      <c r="O32" s="79">
        <f t="shared" si="14"/>
      </c>
      <c r="P32" s="80">
        <f t="shared" si="15"/>
      </c>
      <c r="Q32" s="44">
        <f t="shared" si="16"/>
        <v>0</v>
      </c>
      <c r="R32" s="29"/>
      <c r="S32" s="49"/>
      <c r="T32" s="47"/>
      <c r="U32" s="47"/>
      <c r="V32" s="47"/>
      <c r="W32" s="47"/>
      <c r="AF32" s="31" t="e">
        <f t="shared" si="17"/>
        <v>#VALUE!</v>
      </c>
    </row>
    <row r="33" spans="1:32" ht="17.25" customHeight="1">
      <c r="A33" s="53" t="s">
        <v>50</v>
      </c>
      <c r="B33" s="92"/>
      <c r="C33" s="54"/>
      <c r="D33" s="81"/>
      <c r="E33" s="56" t="str">
        <f t="shared" si="9"/>
        <v> </v>
      </c>
      <c r="F33" s="57"/>
      <c r="G33" s="56" t="str">
        <f t="shared" si="10"/>
        <v> </v>
      </c>
      <c r="H33" s="57"/>
      <c r="I33" s="56" t="str">
        <f t="shared" si="11"/>
        <v> </v>
      </c>
      <c r="J33" s="58"/>
      <c r="K33" s="56" t="str">
        <f t="shared" si="12"/>
        <v> </v>
      </c>
      <c r="L33" s="58"/>
      <c r="M33" s="56" t="str">
        <f t="shared" si="13"/>
        <v> </v>
      </c>
      <c r="N33" s="59"/>
      <c r="O33" s="63">
        <f t="shared" si="14"/>
      </c>
      <c r="P33" s="43">
        <f t="shared" si="15"/>
      </c>
      <c r="Q33" s="82">
        <f t="shared" si="16"/>
        <v>0</v>
      </c>
      <c r="R33" s="29"/>
      <c r="S33" s="49"/>
      <c r="T33" s="47"/>
      <c r="U33" s="47"/>
      <c r="V33" s="47"/>
      <c r="W33" s="47"/>
      <c r="AF33" s="31" t="e">
        <f t="shared" si="17"/>
        <v>#VALUE!</v>
      </c>
    </row>
    <row r="34" spans="1:32" ht="17.25" customHeight="1">
      <c r="A34" s="52" t="s">
        <v>51</v>
      </c>
      <c r="B34" s="92"/>
      <c r="C34" s="54"/>
      <c r="D34" s="81"/>
      <c r="E34" s="56" t="str">
        <f t="shared" si="9"/>
        <v> </v>
      </c>
      <c r="F34" s="57"/>
      <c r="G34" s="56" t="str">
        <f t="shared" si="10"/>
        <v> </v>
      </c>
      <c r="H34" s="57"/>
      <c r="I34" s="56" t="str">
        <f t="shared" si="11"/>
        <v> </v>
      </c>
      <c r="J34" s="58"/>
      <c r="K34" s="56" t="str">
        <f t="shared" si="12"/>
        <v> </v>
      </c>
      <c r="L34" s="58"/>
      <c r="M34" s="56" t="str">
        <f t="shared" si="13"/>
        <v> </v>
      </c>
      <c r="N34" s="59"/>
      <c r="O34" s="63">
        <f t="shared" si="14"/>
      </c>
      <c r="P34" s="43">
        <f t="shared" si="15"/>
      </c>
      <c r="Q34" s="82">
        <f t="shared" si="16"/>
        <v>0</v>
      </c>
      <c r="R34" s="29"/>
      <c r="S34" s="49"/>
      <c r="T34" s="47"/>
      <c r="U34" s="47"/>
      <c r="V34" s="47"/>
      <c r="W34" s="47"/>
      <c r="AF34" s="31" t="e">
        <f t="shared" si="17"/>
        <v>#VALUE!</v>
      </c>
    </row>
    <row r="35" spans="1:32" ht="17.25" customHeight="1">
      <c r="A35" s="53" t="s">
        <v>52</v>
      </c>
      <c r="B35" s="92"/>
      <c r="C35" s="54"/>
      <c r="D35" s="81"/>
      <c r="E35" s="56" t="str">
        <f t="shared" si="9"/>
        <v> </v>
      </c>
      <c r="F35" s="57"/>
      <c r="G35" s="56" t="str">
        <f t="shared" si="10"/>
        <v> </v>
      </c>
      <c r="H35" s="57"/>
      <c r="I35" s="56" t="str">
        <f t="shared" si="11"/>
        <v> </v>
      </c>
      <c r="J35" s="58"/>
      <c r="K35" s="56" t="str">
        <f t="shared" si="12"/>
        <v> </v>
      </c>
      <c r="L35" s="58"/>
      <c r="M35" s="56" t="str">
        <f t="shared" si="13"/>
        <v> </v>
      </c>
      <c r="N35" s="59"/>
      <c r="O35" s="63">
        <f t="shared" si="14"/>
      </c>
      <c r="P35" s="43">
        <f t="shared" si="15"/>
      </c>
      <c r="Q35" s="82">
        <f t="shared" si="16"/>
        <v>0</v>
      </c>
      <c r="R35" s="29"/>
      <c r="S35" s="49"/>
      <c r="T35" s="47"/>
      <c r="U35" s="47"/>
      <c r="V35" s="47"/>
      <c r="W35" s="47"/>
      <c r="AF35" s="31" t="e">
        <f t="shared" si="17"/>
        <v>#VALUE!</v>
      </c>
    </row>
    <row r="36" spans="1:32" ht="17.25" customHeight="1" thickBot="1">
      <c r="A36" s="64" t="s">
        <v>53</v>
      </c>
      <c r="B36" s="93"/>
      <c r="C36" s="54"/>
      <c r="D36" s="67"/>
      <c r="E36" s="68" t="str">
        <f t="shared" si="9"/>
        <v> </v>
      </c>
      <c r="F36" s="69"/>
      <c r="G36" s="70" t="str">
        <f t="shared" si="10"/>
        <v> </v>
      </c>
      <c r="H36" s="69"/>
      <c r="I36" s="70" t="str">
        <f t="shared" si="11"/>
        <v> </v>
      </c>
      <c r="J36" s="71"/>
      <c r="K36" s="70" t="str">
        <f t="shared" si="12"/>
        <v> </v>
      </c>
      <c r="L36" s="71"/>
      <c r="M36" s="70" t="str">
        <f t="shared" si="13"/>
        <v> </v>
      </c>
      <c r="N36" s="72"/>
      <c r="O36" s="73">
        <f t="shared" si="14"/>
      </c>
      <c r="P36" s="74">
        <f t="shared" si="15"/>
      </c>
      <c r="Q36" s="75">
        <f t="shared" si="16"/>
        <v>0</v>
      </c>
      <c r="R36" s="29"/>
      <c r="S36" s="49"/>
      <c r="T36" s="47"/>
      <c r="U36" s="47"/>
      <c r="V36" s="47"/>
      <c r="W36" s="47"/>
      <c r="AF36" s="31" t="e">
        <f t="shared" si="17"/>
        <v>#VALUE!</v>
      </c>
    </row>
    <row r="37" spans="1:32" ht="17.25" customHeight="1" thickTop="1">
      <c r="A37" s="52" t="s">
        <v>54</v>
      </c>
      <c r="B37" s="91"/>
      <c r="C37" s="34"/>
      <c r="D37" s="35"/>
      <c r="E37" s="36" t="str">
        <f t="shared" si="9"/>
        <v> </v>
      </c>
      <c r="F37" s="37"/>
      <c r="G37" s="38" t="str">
        <f t="shared" si="10"/>
        <v> </v>
      </c>
      <c r="H37" s="37"/>
      <c r="I37" s="39" t="str">
        <f t="shared" si="11"/>
        <v> </v>
      </c>
      <c r="J37" s="40"/>
      <c r="K37" s="39" t="str">
        <f t="shared" si="12"/>
        <v> </v>
      </c>
      <c r="L37" s="40"/>
      <c r="M37" s="39" t="str">
        <f t="shared" si="13"/>
        <v> </v>
      </c>
      <c r="N37" s="41"/>
      <c r="O37" s="42">
        <f t="shared" si="14"/>
      </c>
      <c r="P37" s="80">
        <f t="shared" si="15"/>
      </c>
      <c r="Q37" s="44">
        <f t="shared" si="16"/>
        <v>0</v>
      </c>
      <c r="R37" s="29"/>
      <c r="S37" s="49"/>
      <c r="T37" s="47"/>
      <c r="U37" s="47"/>
      <c r="V37" s="47"/>
      <c r="W37" s="47"/>
      <c r="AF37" s="31" t="e">
        <f t="shared" si="17"/>
        <v>#VALUE!</v>
      </c>
    </row>
    <row r="38" spans="1:32" ht="17.25" customHeight="1">
      <c r="A38" s="53" t="s">
        <v>55</v>
      </c>
      <c r="B38" s="92"/>
      <c r="C38" s="54"/>
      <c r="D38" s="55"/>
      <c r="E38" s="56" t="str">
        <f t="shared" si="9"/>
        <v> </v>
      </c>
      <c r="F38" s="57"/>
      <c r="G38" s="56" t="str">
        <f t="shared" si="10"/>
        <v> </v>
      </c>
      <c r="H38" s="57"/>
      <c r="I38" s="56" t="str">
        <f t="shared" si="11"/>
        <v> </v>
      </c>
      <c r="J38" s="58"/>
      <c r="K38" s="56" t="str">
        <f t="shared" si="12"/>
        <v> </v>
      </c>
      <c r="L38" s="58"/>
      <c r="M38" s="56" t="str">
        <f t="shared" si="13"/>
        <v> </v>
      </c>
      <c r="N38" s="59"/>
      <c r="O38" s="60">
        <f t="shared" si="14"/>
      </c>
      <c r="P38" s="43">
        <f t="shared" si="15"/>
      </c>
      <c r="Q38" s="82">
        <f t="shared" si="16"/>
        <v>0</v>
      </c>
      <c r="R38" s="29"/>
      <c r="S38" s="49"/>
      <c r="T38" s="47"/>
      <c r="U38" s="47"/>
      <c r="V38" s="47"/>
      <c r="W38" s="47"/>
      <c r="AF38" s="31" t="e">
        <f t="shared" si="17"/>
        <v>#VALUE!</v>
      </c>
    </row>
    <row r="39" spans="1:32" ht="17.25" customHeight="1">
      <c r="A39" s="52" t="s">
        <v>56</v>
      </c>
      <c r="B39" s="92"/>
      <c r="C39" s="54"/>
      <c r="D39" s="55"/>
      <c r="E39" s="38" t="str">
        <f t="shared" si="9"/>
        <v> </v>
      </c>
      <c r="F39" s="57"/>
      <c r="G39" s="56" t="str">
        <f t="shared" si="10"/>
        <v> </v>
      </c>
      <c r="H39" s="57"/>
      <c r="I39" s="56" t="str">
        <f t="shared" si="11"/>
        <v> </v>
      </c>
      <c r="J39" s="58"/>
      <c r="K39" s="56" t="str">
        <f t="shared" si="12"/>
        <v> </v>
      </c>
      <c r="L39" s="58"/>
      <c r="M39" s="56" t="str">
        <f t="shared" si="13"/>
        <v> </v>
      </c>
      <c r="N39" s="59"/>
      <c r="O39" s="63">
        <f t="shared" si="14"/>
      </c>
      <c r="P39" s="43">
        <f t="shared" si="15"/>
      </c>
      <c r="Q39" s="82">
        <f t="shared" si="16"/>
        <v>0</v>
      </c>
      <c r="R39" s="29"/>
      <c r="S39" s="49"/>
      <c r="T39" s="47"/>
      <c r="U39" s="47"/>
      <c r="V39" s="47"/>
      <c r="W39" s="47"/>
      <c r="AF39" s="31" t="e">
        <f t="shared" si="17"/>
        <v>#VALUE!</v>
      </c>
    </row>
    <row r="40" spans="1:32" ht="17.25" customHeight="1">
      <c r="A40" s="53" t="s">
        <v>57</v>
      </c>
      <c r="B40" s="92"/>
      <c r="C40" s="54"/>
      <c r="D40" s="55"/>
      <c r="E40" s="56" t="str">
        <f t="shared" si="9"/>
        <v> </v>
      </c>
      <c r="F40" s="57"/>
      <c r="G40" s="56" t="str">
        <f t="shared" si="10"/>
        <v> </v>
      </c>
      <c r="H40" s="57"/>
      <c r="I40" s="56" t="str">
        <f t="shared" si="11"/>
        <v> </v>
      </c>
      <c r="J40" s="58"/>
      <c r="K40" s="56" t="str">
        <f t="shared" si="12"/>
        <v> </v>
      </c>
      <c r="L40" s="58"/>
      <c r="M40" s="56" t="str">
        <f t="shared" si="13"/>
        <v> </v>
      </c>
      <c r="N40" s="59"/>
      <c r="O40" s="63">
        <f t="shared" si="14"/>
      </c>
      <c r="P40" s="43">
        <f t="shared" si="15"/>
      </c>
      <c r="Q40" s="82">
        <f t="shared" si="16"/>
        <v>0</v>
      </c>
      <c r="R40" s="29"/>
      <c r="S40" s="49"/>
      <c r="T40" s="47"/>
      <c r="U40" s="47"/>
      <c r="V40" s="47"/>
      <c r="W40" s="47"/>
      <c r="AF40" s="31" t="e">
        <f t="shared" si="17"/>
        <v>#VALUE!</v>
      </c>
    </row>
    <row r="41" spans="1:32" ht="17.25" customHeight="1" thickBot="1">
      <c r="A41" s="64" t="s">
        <v>58</v>
      </c>
      <c r="B41" s="93"/>
      <c r="C41" s="66"/>
      <c r="D41" s="67"/>
      <c r="E41" s="68" t="str">
        <f t="shared" si="9"/>
        <v> </v>
      </c>
      <c r="F41" s="69"/>
      <c r="G41" s="70" t="str">
        <f t="shared" si="10"/>
        <v> </v>
      </c>
      <c r="H41" s="69"/>
      <c r="I41" s="70" t="str">
        <f t="shared" si="11"/>
        <v> </v>
      </c>
      <c r="J41" s="71"/>
      <c r="K41" s="70" t="str">
        <f t="shared" si="12"/>
        <v> </v>
      </c>
      <c r="L41" s="71"/>
      <c r="M41" s="70" t="str">
        <f t="shared" si="13"/>
        <v> </v>
      </c>
      <c r="N41" s="72"/>
      <c r="O41" s="73">
        <f t="shared" si="14"/>
      </c>
      <c r="P41" s="74">
        <f t="shared" si="15"/>
      </c>
      <c r="Q41" s="75">
        <f t="shared" si="16"/>
        <v>0</v>
      </c>
      <c r="R41" s="29"/>
      <c r="S41" s="49"/>
      <c r="T41" s="47"/>
      <c r="U41" s="47"/>
      <c r="V41" s="47"/>
      <c r="W41" s="47"/>
      <c r="AF41" s="31" t="e">
        <f t="shared" si="17"/>
        <v>#VALUE!</v>
      </c>
    </row>
    <row r="42" spans="1:32" ht="17.25" customHeight="1" thickBot="1" thickTop="1">
      <c r="A42" s="52" t="s">
        <v>59</v>
      </c>
      <c r="B42" s="91"/>
      <c r="C42" s="33"/>
      <c r="D42" s="76"/>
      <c r="E42" s="77" t="str">
        <f t="shared" si="9"/>
        <v> </v>
      </c>
      <c r="F42" s="37"/>
      <c r="G42" s="77" t="str">
        <f t="shared" si="10"/>
        <v> </v>
      </c>
      <c r="H42" s="37"/>
      <c r="I42" s="77" t="str">
        <f t="shared" si="11"/>
        <v> </v>
      </c>
      <c r="J42" s="40"/>
      <c r="K42" s="77" t="str">
        <f t="shared" si="12"/>
        <v> </v>
      </c>
      <c r="L42" s="40"/>
      <c r="M42" s="77" t="str">
        <f t="shared" si="13"/>
        <v> </v>
      </c>
      <c r="N42" s="72"/>
      <c r="O42" s="79">
        <f t="shared" si="14"/>
      </c>
      <c r="P42" s="80">
        <f t="shared" si="15"/>
      </c>
      <c r="Q42" s="44">
        <f t="shared" si="16"/>
        <v>0</v>
      </c>
      <c r="R42" s="29"/>
      <c r="S42" s="49"/>
      <c r="T42" s="47"/>
      <c r="U42" s="47"/>
      <c r="V42" s="47"/>
      <c r="W42" s="47"/>
      <c r="AF42" s="31" t="e">
        <f t="shared" si="17"/>
        <v>#VALUE!</v>
      </c>
    </row>
    <row r="43" spans="1:32" ht="17.25" customHeight="1" thickTop="1">
      <c r="A43" s="53" t="s">
        <v>60</v>
      </c>
      <c r="B43" s="92"/>
      <c r="C43" s="54"/>
      <c r="D43" s="81"/>
      <c r="E43" s="56" t="str">
        <f t="shared" si="9"/>
        <v> </v>
      </c>
      <c r="F43" s="57"/>
      <c r="G43" s="56" t="str">
        <f t="shared" si="10"/>
        <v> </v>
      </c>
      <c r="H43" s="57"/>
      <c r="I43" s="56" t="str">
        <f t="shared" si="11"/>
        <v> </v>
      </c>
      <c r="J43" s="58"/>
      <c r="K43" s="56" t="str">
        <f t="shared" si="12"/>
        <v> </v>
      </c>
      <c r="L43" s="58"/>
      <c r="M43" s="56" t="str">
        <f t="shared" si="13"/>
        <v> </v>
      </c>
      <c r="N43" s="59"/>
      <c r="O43" s="63">
        <f t="shared" si="14"/>
      </c>
      <c r="P43" s="43">
        <f t="shared" si="15"/>
      </c>
      <c r="Q43" s="82">
        <f t="shared" si="16"/>
        <v>0</v>
      </c>
      <c r="R43" s="29"/>
      <c r="S43" s="49"/>
      <c r="T43" s="47"/>
      <c r="U43" s="47"/>
      <c r="V43" s="47"/>
      <c r="W43" s="47"/>
      <c r="AF43" s="31" t="e">
        <f t="shared" si="17"/>
        <v>#VALUE!</v>
      </c>
    </row>
    <row r="44" spans="1:32" ht="17.25" customHeight="1">
      <c r="A44" s="52" t="s">
        <v>61</v>
      </c>
      <c r="B44" s="92"/>
      <c r="C44" s="54"/>
      <c r="D44" s="81"/>
      <c r="E44" s="56" t="str">
        <f t="shared" si="9"/>
        <v> </v>
      </c>
      <c r="F44" s="57"/>
      <c r="G44" s="56" t="str">
        <f t="shared" si="10"/>
        <v> </v>
      </c>
      <c r="H44" s="57"/>
      <c r="I44" s="56" t="str">
        <f t="shared" si="11"/>
        <v> </v>
      </c>
      <c r="J44" s="58"/>
      <c r="K44" s="56" t="str">
        <f t="shared" si="12"/>
        <v> </v>
      </c>
      <c r="L44" s="58"/>
      <c r="M44" s="56" t="str">
        <f t="shared" si="13"/>
        <v> </v>
      </c>
      <c r="N44" s="59"/>
      <c r="O44" s="63">
        <f t="shared" si="14"/>
      </c>
      <c r="P44" s="43">
        <f t="shared" si="15"/>
      </c>
      <c r="Q44" s="82">
        <f t="shared" si="16"/>
        <v>0</v>
      </c>
      <c r="R44" s="29"/>
      <c r="S44" s="49"/>
      <c r="T44" s="47"/>
      <c r="U44" s="47"/>
      <c r="V44" s="47"/>
      <c r="W44" s="47"/>
      <c r="AF44" s="31" t="e">
        <f t="shared" si="17"/>
        <v>#VALUE!</v>
      </c>
    </row>
    <row r="45" spans="1:32" ht="17.25" customHeight="1">
      <c r="A45" s="53" t="s">
        <v>62</v>
      </c>
      <c r="B45" s="92"/>
      <c r="C45" s="54"/>
      <c r="D45" s="81"/>
      <c r="E45" s="56" t="str">
        <f t="shared" si="9"/>
        <v> </v>
      </c>
      <c r="F45" s="57"/>
      <c r="G45" s="56" t="str">
        <f t="shared" si="10"/>
        <v> </v>
      </c>
      <c r="H45" s="57"/>
      <c r="I45" s="56" t="str">
        <f t="shared" si="11"/>
        <v> </v>
      </c>
      <c r="J45" s="58"/>
      <c r="K45" s="56" t="str">
        <f t="shared" si="12"/>
        <v> </v>
      </c>
      <c r="L45" s="58"/>
      <c r="M45" s="56" t="str">
        <f t="shared" si="13"/>
        <v> </v>
      </c>
      <c r="N45" s="59"/>
      <c r="O45" s="63">
        <f t="shared" si="14"/>
      </c>
      <c r="P45" s="43">
        <f t="shared" si="15"/>
      </c>
      <c r="Q45" s="82">
        <f t="shared" si="16"/>
        <v>0</v>
      </c>
      <c r="R45" s="29"/>
      <c r="S45" s="49"/>
      <c r="T45" s="47"/>
      <c r="U45" s="47"/>
      <c r="V45" s="47"/>
      <c r="W45" s="47"/>
      <c r="AF45" s="31" t="e">
        <f t="shared" si="17"/>
        <v>#VALUE!</v>
      </c>
    </row>
    <row r="46" spans="1:32" ht="17.25" customHeight="1" thickBot="1">
      <c r="A46" s="64" t="s">
        <v>63</v>
      </c>
      <c r="B46" s="91"/>
      <c r="C46" s="238"/>
      <c r="D46" s="76"/>
      <c r="E46" s="77" t="str">
        <f t="shared" si="9"/>
        <v> </v>
      </c>
      <c r="F46" s="37"/>
      <c r="G46" s="56" t="str">
        <f t="shared" si="10"/>
        <v> </v>
      </c>
      <c r="H46" s="37"/>
      <c r="I46" s="77"/>
      <c r="J46" s="40"/>
      <c r="K46" s="77"/>
      <c r="L46" s="40"/>
      <c r="M46" s="56" t="str">
        <f t="shared" si="13"/>
        <v> </v>
      </c>
      <c r="N46" s="59"/>
      <c r="O46" s="63">
        <f t="shared" si="14"/>
      </c>
      <c r="P46" s="74">
        <f t="shared" si="15"/>
      </c>
      <c r="Q46" s="75">
        <f t="shared" si="16"/>
        <v>0</v>
      </c>
      <c r="R46" s="29"/>
      <c r="S46" s="49"/>
      <c r="T46" s="47"/>
      <c r="U46" s="47"/>
      <c r="V46" s="47"/>
      <c r="W46" s="47"/>
      <c r="AF46" s="31" t="e">
        <f t="shared" si="17"/>
        <v>#VALUE!</v>
      </c>
    </row>
    <row r="47" spans="1:32" ht="17.25" customHeight="1" thickTop="1">
      <c r="A47" s="52" t="s">
        <v>64</v>
      </c>
      <c r="B47" s="91"/>
      <c r="C47" s="33"/>
      <c r="D47" s="76"/>
      <c r="E47" s="77" t="str">
        <f t="shared" si="9"/>
        <v> </v>
      </c>
      <c r="F47" s="37"/>
      <c r="G47" s="77" t="str">
        <f t="shared" si="10"/>
        <v> </v>
      </c>
      <c r="H47" s="37"/>
      <c r="I47" s="77" t="str">
        <f t="shared" si="11"/>
        <v> </v>
      </c>
      <c r="J47" s="40"/>
      <c r="K47" s="77" t="str">
        <f t="shared" si="12"/>
        <v> </v>
      </c>
      <c r="L47" s="40"/>
      <c r="M47" s="77" t="str">
        <f t="shared" si="13"/>
        <v> </v>
      </c>
      <c r="N47" s="78"/>
      <c r="O47" s="79">
        <f t="shared" si="14"/>
      </c>
      <c r="P47" s="80">
        <f t="shared" si="15"/>
      </c>
      <c r="Q47" s="44">
        <f t="shared" si="16"/>
        <v>0</v>
      </c>
      <c r="R47" s="29"/>
      <c r="S47" s="49"/>
      <c r="T47" s="47"/>
      <c r="U47" s="47"/>
      <c r="V47" s="47"/>
      <c r="W47" s="47"/>
      <c r="AF47" s="31" t="e">
        <f t="shared" si="17"/>
        <v>#VALUE!</v>
      </c>
    </row>
    <row r="48" spans="1:32" ht="17.25" customHeight="1">
      <c r="A48" s="53" t="s">
        <v>65</v>
      </c>
      <c r="B48" s="92"/>
      <c r="C48" s="54">
        <f>IF(ISTEXT(C47),C47,"")</f>
      </c>
      <c r="D48" s="81"/>
      <c r="E48" s="56" t="str">
        <f t="shared" si="9"/>
        <v> </v>
      </c>
      <c r="F48" s="57"/>
      <c r="G48" s="56" t="str">
        <f t="shared" si="10"/>
        <v> </v>
      </c>
      <c r="H48" s="57"/>
      <c r="I48" s="56" t="str">
        <f t="shared" si="11"/>
        <v> </v>
      </c>
      <c r="J48" s="58"/>
      <c r="K48" s="56" t="str">
        <f t="shared" si="12"/>
        <v> </v>
      </c>
      <c r="L48" s="58"/>
      <c r="M48" s="56" t="str">
        <f t="shared" si="13"/>
        <v> </v>
      </c>
      <c r="N48" s="59"/>
      <c r="O48" s="63">
        <f t="shared" si="14"/>
      </c>
      <c r="P48" s="43">
        <f t="shared" si="15"/>
      </c>
      <c r="Q48" s="82">
        <f t="shared" si="16"/>
        <v>0</v>
      </c>
      <c r="R48" s="29"/>
      <c r="S48" s="49"/>
      <c r="T48" s="47"/>
      <c r="U48" s="47"/>
      <c r="V48" s="47"/>
      <c r="W48" s="47"/>
      <c r="AF48" s="31" t="e">
        <f t="shared" si="17"/>
        <v>#VALUE!</v>
      </c>
    </row>
    <row r="49" spans="1:32" ht="17.25" customHeight="1">
      <c r="A49" s="52" t="s">
        <v>66</v>
      </c>
      <c r="B49" s="92"/>
      <c r="C49" s="54">
        <f>IF(ISTEXT(C47),C47,"")</f>
      </c>
      <c r="D49" s="81"/>
      <c r="E49" s="56" t="str">
        <f t="shared" si="9"/>
        <v> </v>
      </c>
      <c r="F49" s="57"/>
      <c r="G49" s="56" t="str">
        <f t="shared" si="10"/>
        <v> </v>
      </c>
      <c r="H49" s="57"/>
      <c r="I49" s="56" t="str">
        <f t="shared" si="11"/>
        <v> </v>
      </c>
      <c r="J49" s="58"/>
      <c r="K49" s="56" t="str">
        <f t="shared" si="12"/>
        <v> </v>
      </c>
      <c r="L49" s="58"/>
      <c r="M49" s="56" t="str">
        <f t="shared" si="13"/>
        <v> </v>
      </c>
      <c r="N49" s="59"/>
      <c r="O49" s="63">
        <f t="shared" si="14"/>
      </c>
      <c r="P49" s="43">
        <f t="shared" si="15"/>
      </c>
      <c r="Q49" s="82">
        <f t="shared" si="16"/>
        <v>0</v>
      </c>
      <c r="R49" s="29"/>
      <c r="S49" s="49"/>
      <c r="T49" s="47"/>
      <c r="U49" s="47"/>
      <c r="V49" s="47"/>
      <c r="W49" s="47"/>
      <c r="AF49" s="31" t="e">
        <f t="shared" si="17"/>
        <v>#VALUE!</v>
      </c>
    </row>
    <row r="50" spans="1:32" ht="17.25" customHeight="1">
      <c r="A50" s="53" t="s">
        <v>67</v>
      </c>
      <c r="B50" s="92"/>
      <c r="C50" s="54">
        <f>IF(ISTEXT(C47),C47,"")</f>
      </c>
      <c r="D50" s="81"/>
      <c r="E50" s="56" t="str">
        <f t="shared" si="9"/>
        <v> </v>
      </c>
      <c r="F50" s="57"/>
      <c r="G50" s="56" t="str">
        <f t="shared" si="10"/>
        <v> </v>
      </c>
      <c r="H50" s="57"/>
      <c r="I50" s="56" t="str">
        <f t="shared" si="11"/>
        <v> </v>
      </c>
      <c r="J50" s="58"/>
      <c r="K50" s="56" t="str">
        <f t="shared" si="12"/>
        <v> </v>
      </c>
      <c r="L50" s="58"/>
      <c r="M50" s="56" t="str">
        <f t="shared" si="13"/>
        <v> </v>
      </c>
      <c r="N50" s="59"/>
      <c r="O50" s="63">
        <f t="shared" si="14"/>
      </c>
      <c r="P50" s="43">
        <f t="shared" si="15"/>
      </c>
      <c r="Q50" s="82">
        <f t="shared" si="16"/>
        <v>0</v>
      </c>
      <c r="R50" s="29"/>
      <c r="S50" s="49"/>
      <c r="T50" s="47"/>
      <c r="U50" s="47"/>
      <c r="V50" s="47"/>
      <c r="W50" s="47"/>
      <c r="AF50" s="31" t="e">
        <f t="shared" si="17"/>
        <v>#VALUE!</v>
      </c>
    </row>
    <row r="51" spans="1:32" ht="17.25" customHeight="1" thickBot="1">
      <c r="A51" s="64" t="s">
        <v>68</v>
      </c>
      <c r="B51" s="93"/>
      <c r="C51" s="66">
        <f>IF(ISTEXT(C47),C47,"")</f>
      </c>
      <c r="D51" s="67"/>
      <c r="E51" s="68" t="str">
        <f t="shared" si="9"/>
        <v> </v>
      </c>
      <c r="F51" s="69"/>
      <c r="G51" s="70" t="str">
        <f t="shared" si="10"/>
        <v> </v>
      </c>
      <c r="H51" s="69"/>
      <c r="I51" s="70" t="str">
        <f t="shared" si="11"/>
        <v> </v>
      </c>
      <c r="J51" s="71"/>
      <c r="K51" s="70" t="str">
        <f t="shared" si="12"/>
        <v> </v>
      </c>
      <c r="L51" s="71"/>
      <c r="M51" s="70" t="str">
        <f t="shared" si="13"/>
        <v> </v>
      </c>
      <c r="N51" s="72"/>
      <c r="O51" s="73">
        <f t="shared" si="14"/>
      </c>
      <c r="P51" s="74">
        <f t="shared" si="15"/>
      </c>
      <c r="Q51" s="75">
        <f t="shared" si="16"/>
        <v>0</v>
      </c>
      <c r="R51" s="29"/>
      <c r="S51" s="49"/>
      <c r="T51" s="47"/>
      <c r="U51" s="47"/>
      <c r="V51" s="47"/>
      <c r="W51" s="47"/>
      <c r="AF51" s="31" t="e">
        <f t="shared" si="17"/>
        <v>#VALUE!</v>
      </c>
    </row>
    <row r="52" spans="1:32" ht="17.25" customHeight="1" thickTop="1">
      <c r="A52" s="52" t="s">
        <v>69</v>
      </c>
      <c r="B52" s="91"/>
      <c r="C52" s="33"/>
      <c r="D52" s="76"/>
      <c r="E52" s="77" t="str">
        <f t="shared" si="9"/>
        <v> </v>
      </c>
      <c r="F52" s="37"/>
      <c r="G52" s="77" t="str">
        <f t="shared" si="10"/>
        <v> </v>
      </c>
      <c r="H52" s="37"/>
      <c r="I52" s="77" t="str">
        <f t="shared" si="11"/>
        <v> </v>
      </c>
      <c r="J52" s="40"/>
      <c r="K52" s="77" t="str">
        <f t="shared" si="12"/>
        <v> </v>
      </c>
      <c r="L52" s="40"/>
      <c r="M52" s="77" t="str">
        <f t="shared" si="13"/>
        <v> </v>
      </c>
      <c r="N52" s="78"/>
      <c r="O52" s="79">
        <f t="shared" si="14"/>
      </c>
      <c r="P52" s="80">
        <f t="shared" si="15"/>
      </c>
      <c r="Q52" s="44">
        <f t="shared" si="16"/>
        <v>0</v>
      </c>
      <c r="R52" s="29"/>
      <c r="S52" s="49"/>
      <c r="T52" s="47"/>
      <c r="U52" s="47"/>
      <c r="V52" s="47"/>
      <c r="W52" s="47"/>
      <c r="AF52" s="31" t="e">
        <f t="shared" si="17"/>
        <v>#VALUE!</v>
      </c>
    </row>
    <row r="53" spans="1:32" ht="17.25" customHeight="1">
      <c r="A53" s="53" t="s">
        <v>70</v>
      </c>
      <c r="B53" s="92"/>
      <c r="C53" s="54">
        <f>IF(ISTEXT(C52),C52,"")</f>
      </c>
      <c r="D53" s="81"/>
      <c r="E53" s="56" t="str">
        <f t="shared" si="9"/>
        <v> </v>
      </c>
      <c r="F53" s="57"/>
      <c r="G53" s="56" t="str">
        <f t="shared" si="10"/>
        <v> </v>
      </c>
      <c r="H53" s="57"/>
      <c r="I53" s="56" t="str">
        <f t="shared" si="11"/>
        <v> </v>
      </c>
      <c r="J53" s="58"/>
      <c r="K53" s="56" t="str">
        <f t="shared" si="12"/>
        <v> </v>
      </c>
      <c r="L53" s="58"/>
      <c r="M53" s="56" t="str">
        <f t="shared" si="13"/>
        <v> </v>
      </c>
      <c r="N53" s="59"/>
      <c r="O53" s="63">
        <f t="shared" si="14"/>
      </c>
      <c r="P53" s="43">
        <f t="shared" si="15"/>
      </c>
      <c r="Q53" s="82">
        <f t="shared" si="16"/>
        <v>0</v>
      </c>
      <c r="R53" s="29"/>
      <c r="S53" s="49"/>
      <c r="T53" s="47"/>
      <c r="U53" s="47"/>
      <c r="V53" s="47"/>
      <c r="W53" s="47"/>
      <c r="AF53" s="31" t="e">
        <f t="shared" si="17"/>
        <v>#VALUE!</v>
      </c>
    </row>
    <row r="54" spans="1:32" ht="17.25" customHeight="1">
      <c r="A54" s="52" t="s">
        <v>71</v>
      </c>
      <c r="B54" s="92"/>
      <c r="C54" s="54">
        <f>IF(ISTEXT(C52),C52,"")</f>
      </c>
      <c r="D54" s="81"/>
      <c r="E54" s="56" t="str">
        <f t="shared" si="9"/>
        <v> </v>
      </c>
      <c r="F54" s="57"/>
      <c r="G54" s="56" t="str">
        <f t="shared" si="10"/>
        <v> </v>
      </c>
      <c r="H54" s="57"/>
      <c r="I54" s="56" t="str">
        <f t="shared" si="11"/>
        <v> </v>
      </c>
      <c r="J54" s="58"/>
      <c r="K54" s="56" t="str">
        <f t="shared" si="12"/>
        <v> </v>
      </c>
      <c r="L54" s="58"/>
      <c r="M54" s="56" t="str">
        <f t="shared" si="13"/>
        <v> </v>
      </c>
      <c r="N54" s="59"/>
      <c r="O54" s="63">
        <f t="shared" si="14"/>
      </c>
      <c r="P54" s="43">
        <f t="shared" si="15"/>
      </c>
      <c r="Q54" s="82">
        <f t="shared" si="16"/>
        <v>0</v>
      </c>
      <c r="R54" s="29"/>
      <c r="S54" s="49"/>
      <c r="T54" s="47"/>
      <c r="U54" s="47"/>
      <c r="V54" s="47"/>
      <c r="W54" s="47"/>
      <c r="AF54" s="31" t="e">
        <f t="shared" si="17"/>
        <v>#VALUE!</v>
      </c>
    </row>
    <row r="55" spans="1:32" ht="17.25" customHeight="1">
      <c r="A55" s="53" t="s">
        <v>72</v>
      </c>
      <c r="B55" s="92"/>
      <c r="C55" s="54">
        <f>IF(ISTEXT(C52),C52,"")</f>
      </c>
      <c r="D55" s="81"/>
      <c r="E55" s="56" t="str">
        <f t="shared" si="9"/>
        <v> </v>
      </c>
      <c r="F55" s="57"/>
      <c r="G55" s="56" t="str">
        <f t="shared" si="10"/>
        <v> </v>
      </c>
      <c r="H55" s="57"/>
      <c r="I55" s="56" t="str">
        <f t="shared" si="11"/>
        <v> </v>
      </c>
      <c r="J55" s="58"/>
      <c r="K55" s="56" t="str">
        <f t="shared" si="12"/>
        <v> </v>
      </c>
      <c r="L55" s="58"/>
      <c r="M55" s="56" t="str">
        <f t="shared" si="13"/>
        <v> </v>
      </c>
      <c r="N55" s="59"/>
      <c r="O55" s="63">
        <f t="shared" si="14"/>
      </c>
      <c r="P55" s="43">
        <f t="shared" si="15"/>
      </c>
      <c r="Q55" s="82">
        <f t="shared" si="16"/>
        <v>0</v>
      </c>
      <c r="R55" s="29"/>
      <c r="S55" s="49"/>
      <c r="T55" s="47"/>
      <c r="U55" s="47"/>
      <c r="V55" s="47"/>
      <c r="W55" s="47"/>
      <c r="AF55" s="31" t="e">
        <f t="shared" si="17"/>
        <v>#VALUE!</v>
      </c>
    </row>
    <row r="56" spans="1:32" ht="17.25" customHeight="1" thickBot="1">
      <c r="A56" s="64" t="s">
        <v>73</v>
      </c>
      <c r="B56" s="93"/>
      <c r="C56" s="66">
        <f>IF(ISTEXT(C52),C52,"")</f>
      </c>
      <c r="D56" s="67"/>
      <c r="E56" s="68" t="str">
        <f t="shared" si="9"/>
        <v> </v>
      </c>
      <c r="F56" s="69"/>
      <c r="G56" s="70" t="str">
        <f t="shared" si="10"/>
        <v> </v>
      </c>
      <c r="H56" s="69"/>
      <c r="I56" s="70" t="str">
        <f t="shared" si="11"/>
        <v> </v>
      </c>
      <c r="J56" s="71"/>
      <c r="K56" s="70" t="str">
        <f t="shared" si="12"/>
        <v> </v>
      </c>
      <c r="L56" s="71"/>
      <c r="M56" s="70" t="str">
        <f t="shared" si="13"/>
        <v> </v>
      </c>
      <c r="N56" s="72"/>
      <c r="O56" s="73">
        <f t="shared" si="14"/>
      </c>
      <c r="P56" s="74">
        <f t="shared" si="15"/>
      </c>
      <c r="Q56" s="75">
        <f t="shared" si="16"/>
        <v>0</v>
      </c>
      <c r="R56" s="29"/>
      <c r="S56" s="49"/>
      <c r="T56" s="47"/>
      <c r="U56" s="47"/>
      <c r="V56" s="47"/>
      <c r="W56" s="47"/>
      <c r="AF56" s="31" t="e">
        <f t="shared" si="17"/>
        <v>#VALUE!</v>
      </c>
    </row>
    <row r="57" spans="1:32" ht="17.25" customHeight="1" thickTop="1">
      <c r="A57" s="52" t="s">
        <v>75</v>
      </c>
      <c r="B57" s="91"/>
      <c r="C57" s="33"/>
      <c r="D57" s="76"/>
      <c r="E57" s="77" t="str">
        <f t="shared" si="9"/>
        <v> </v>
      </c>
      <c r="F57" s="37"/>
      <c r="G57" s="77" t="str">
        <f t="shared" si="10"/>
        <v> </v>
      </c>
      <c r="H57" s="37"/>
      <c r="I57" s="77" t="str">
        <f t="shared" si="11"/>
        <v> </v>
      </c>
      <c r="J57" s="40"/>
      <c r="K57" s="77" t="str">
        <f t="shared" si="12"/>
        <v> </v>
      </c>
      <c r="L57" s="40"/>
      <c r="M57" s="77" t="str">
        <f t="shared" si="13"/>
        <v> </v>
      </c>
      <c r="N57" s="78"/>
      <c r="O57" s="79">
        <f t="shared" si="14"/>
      </c>
      <c r="P57" s="80">
        <f t="shared" si="15"/>
      </c>
      <c r="Q57" s="44">
        <f t="shared" si="16"/>
        <v>0</v>
      </c>
      <c r="R57" s="29"/>
      <c r="S57" s="49"/>
      <c r="T57" s="47"/>
      <c r="U57" s="47"/>
      <c r="V57" s="47"/>
      <c r="W57" s="47"/>
      <c r="AF57" s="31" t="e">
        <f t="shared" si="17"/>
        <v>#VALUE!</v>
      </c>
    </row>
    <row r="58" spans="1:32" ht="17.25" customHeight="1">
      <c r="A58" s="53" t="s">
        <v>76</v>
      </c>
      <c r="B58" s="92"/>
      <c r="C58" s="54">
        <f>IF(ISTEXT(C57),C57,"")</f>
      </c>
      <c r="D58" s="81"/>
      <c r="E58" s="56" t="str">
        <f t="shared" si="9"/>
        <v> </v>
      </c>
      <c r="F58" s="57"/>
      <c r="G58" s="56" t="str">
        <f t="shared" si="10"/>
        <v> </v>
      </c>
      <c r="H58" s="57"/>
      <c r="I58" s="56" t="str">
        <f t="shared" si="11"/>
        <v> </v>
      </c>
      <c r="J58" s="58"/>
      <c r="K58" s="56" t="str">
        <f t="shared" si="12"/>
        <v> </v>
      </c>
      <c r="L58" s="58"/>
      <c r="M58" s="56" t="str">
        <f t="shared" si="13"/>
        <v> </v>
      </c>
      <c r="N58" s="59"/>
      <c r="O58" s="63">
        <f t="shared" si="14"/>
      </c>
      <c r="P58" s="43">
        <f t="shared" si="15"/>
      </c>
      <c r="Q58" s="82">
        <f t="shared" si="16"/>
        <v>0</v>
      </c>
      <c r="R58" s="29"/>
      <c r="S58" s="49"/>
      <c r="T58" s="47"/>
      <c r="U58" s="47"/>
      <c r="V58" s="47"/>
      <c r="W58" s="47"/>
      <c r="AF58" s="31" t="e">
        <f t="shared" si="17"/>
        <v>#VALUE!</v>
      </c>
    </row>
    <row r="59" spans="1:32" ht="17.25" customHeight="1">
      <c r="A59" s="52" t="s">
        <v>77</v>
      </c>
      <c r="B59" s="92"/>
      <c r="C59" s="54">
        <f>IF(ISTEXT(C57),C57,"")</f>
      </c>
      <c r="D59" s="81"/>
      <c r="E59" s="56" t="str">
        <f t="shared" si="9"/>
        <v> </v>
      </c>
      <c r="F59" s="57"/>
      <c r="G59" s="56" t="str">
        <f t="shared" si="10"/>
        <v> </v>
      </c>
      <c r="H59" s="57"/>
      <c r="I59" s="56" t="str">
        <f t="shared" si="11"/>
        <v> </v>
      </c>
      <c r="J59" s="58"/>
      <c r="K59" s="56" t="str">
        <f t="shared" si="12"/>
        <v> </v>
      </c>
      <c r="L59" s="58"/>
      <c r="M59" s="56" t="str">
        <f t="shared" si="13"/>
        <v> </v>
      </c>
      <c r="N59" s="59"/>
      <c r="O59" s="63">
        <f t="shared" si="14"/>
      </c>
      <c r="P59" s="43">
        <f t="shared" si="15"/>
      </c>
      <c r="Q59" s="82">
        <f t="shared" si="16"/>
        <v>0</v>
      </c>
      <c r="R59" s="29"/>
      <c r="S59" s="49"/>
      <c r="T59" s="47"/>
      <c r="U59" s="47"/>
      <c r="V59" s="47"/>
      <c r="W59" s="47"/>
      <c r="AF59" s="31" t="e">
        <f t="shared" si="17"/>
        <v>#VALUE!</v>
      </c>
    </row>
    <row r="60" spans="1:32" ht="17.25" customHeight="1">
      <c r="A60" s="53" t="s">
        <v>78</v>
      </c>
      <c r="B60" s="92"/>
      <c r="C60" s="54">
        <f>IF(ISTEXT(C57),C57,"")</f>
      </c>
      <c r="D60" s="81"/>
      <c r="E60" s="56" t="str">
        <f t="shared" si="9"/>
        <v> </v>
      </c>
      <c r="F60" s="57"/>
      <c r="G60" s="56" t="str">
        <f t="shared" si="10"/>
        <v> </v>
      </c>
      <c r="H60" s="57"/>
      <c r="I60" s="56" t="str">
        <f t="shared" si="11"/>
        <v> </v>
      </c>
      <c r="J60" s="58"/>
      <c r="K60" s="56" t="str">
        <f t="shared" si="12"/>
        <v> </v>
      </c>
      <c r="L60" s="58"/>
      <c r="M60" s="56" t="str">
        <f t="shared" si="13"/>
        <v> </v>
      </c>
      <c r="N60" s="59"/>
      <c r="O60" s="63">
        <f t="shared" si="14"/>
      </c>
      <c r="P60" s="43">
        <f t="shared" si="15"/>
      </c>
      <c r="Q60" s="82">
        <f t="shared" si="16"/>
        <v>0</v>
      </c>
      <c r="R60" s="29"/>
      <c r="S60" s="49"/>
      <c r="T60" s="47"/>
      <c r="U60" s="47"/>
      <c r="V60" s="47"/>
      <c r="W60" s="47"/>
      <c r="AF60" s="31" t="e">
        <f t="shared" si="17"/>
        <v>#VALUE!</v>
      </c>
    </row>
    <row r="61" spans="1:32" ht="17.25" customHeight="1" thickBot="1">
      <c r="A61" s="64" t="s">
        <v>79</v>
      </c>
      <c r="B61" s="93"/>
      <c r="C61" s="66">
        <f>IF(ISTEXT(C57),C57,"")</f>
      </c>
      <c r="D61" s="67"/>
      <c r="E61" s="68" t="str">
        <f aca="true" t="shared" si="18" ref="E61:E96">IF(ISBLANK(D61)," ",IF(D61&gt;12.65,0,IF(D61&lt;6.49,"???",TRUNC(46.0849*((12.76-D61)^1.81)))))</f>
        <v> </v>
      </c>
      <c r="F61" s="69"/>
      <c r="G61" s="70" t="str">
        <f aca="true" t="shared" si="19" ref="G61:G96">IF(ISBLANK(F61)," ",IF(F61&lt;209,0,IF(F61&gt;700,0,TRUNC(0.18881*((F61-210)^1.41)))))</f>
        <v> </v>
      </c>
      <c r="H61" s="69"/>
      <c r="I61" s="70" t="str">
        <f aca="true" t="shared" si="20" ref="I61:I96">IF(ISBLANK(H61)," ",IF(H61&lt;75,0,IF(H61&gt;210,0,TRUNC(1.84523*((H61-75)^1.348)))))</f>
        <v> </v>
      </c>
      <c r="J61" s="71"/>
      <c r="K61" s="70" t="str">
        <f aca="true" t="shared" si="21" ref="K61:K96">IF(ISBLANK(J61)," ",IF(J61&lt;1.51,0,IF(J61&gt;15.571,0,TRUNC(56.0211*((J61-1.5)^1.05)))))</f>
        <v> </v>
      </c>
      <c r="L61" s="71"/>
      <c r="M61" s="70" t="str">
        <f aca="true" t="shared" si="22" ref="M61:M96">IF(L61=0," ",IF(L61&lt;8.1,0,IF(L61&gt;71.1,0,TRUNC(7.86*((L61-8)^1.1)))))</f>
        <v> </v>
      </c>
      <c r="N61" s="72"/>
      <c r="O61" s="73">
        <f aca="true" t="shared" si="23" ref="O61:O96">IF(ISTEXT(N61),N61,IF(N61=0,"",LEFT(N61,1)&amp;":"&amp;MID(N61,2,2)&amp;","&amp;MID(N61,4,1)&amp;"0"))</f>
      </c>
      <c r="P61" s="74">
        <f aca="true" t="shared" si="24" ref="P61:P81">IF(ISBLANK(N61),"",IF(sec&gt;251,0,IF(AF61&lt;127.69,0,TRUNC(0.11193*((254-AF61)^1.88)))))</f>
      </c>
      <c r="Q61" s="75">
        <f aca="true" t="shared" si="25" ref="Q61:Q81">SUM(E61,G61,I61,K61,M61,P61)</f>
        <v>0</v>
      </c>
      <c r="R61" s="29"/>
      <c r="S61" s="49"/>
      <c r="T61" s="47"/>
      <c r="U61" s="47"/>
      <c r="V61" s="47"/>
      <c r="W61" s="47"/>
      <c r="AF61" s="31" t="e">
        <f aca="true" t="shared" si="26" ref="AF61:AF96">IF(ISTEXT(tisic),tisic,(VALUE(LEFT(tisic,1))*60)+(VALUE(MID(tisic,2,2)))+(VALUE(RIGHT(tisic,1))*0.1))</f>
        <v>#VALUE!</v>
      </c>
    </row>
    <row r="62" spans="1:32" ht="17.25" customHeight="1" thickTop="1">
      <c r="A62" s="52" t="s">
        <v>80</v>
      </c>
      <c r="B62" s="91"/>
      <c r="C62" s="33"/>
      <c r="D62" s="76"/>
      <c r="E62" s="77" t="str">
        <f t="shared" si="18"/>
        <v> </v>
      </c>
      <c r="F62" s="37"/>
      <c r="G62" s="77" t="str">
        <f t="shared" si="19"/>
        <v> </v>
      </c>
      <c r="H62" s="37"/>
      <c r="I62" s="77" t="str">
        <f t="shared" si="20"/>
        <v> </v>
      </c>
      <c r="J62" s="40"/>
      <c r="K62" s="77" t="str">
        <f t="shared" si="21"/>
        <v> </v>
      </c>
      <c r="L62" s="40"/>
      <c r="M62" s="77" t="str">
        <f t="shared" si="22"/>
        <v> </v>
      </c>
      <c r="N62" s="78"/>
      <c r="O62" s="79">
        <f t="shared" si="23"/>
      </c>
      <c r="P62" s="80">
        <f t="shared" si="24"/>
      </c>
      <c r="Q62" s="44">
        <f t="shared" si="25"/>
        <v>0</v>
      </c>
      <c r="R62" s="29"/>
      <c r="S62" s="49"/>
      <c r="T62" s="47"/>
      <c r="U62" s="47"/>
      <c r="V62" s="47"/>
      <c r="W62" s="47"/>
      <c r="AF62" s="31" t="e">
        <f t="shared" si="26"/>
        <v>#VALUE!</v>
      </c>
    </row>
    <row r="63" spans="1:32" ht="17.25" customHeight="1">
      <c r="A63" s="53" t="s">
        <v>81</v>
      </c>
      <c r="B63" s="92"/>
      <c r="C63" s="54">
        <f>IF(ISTEXT(C62),C62,"")</f>
      </c>
      <c r="D63" s="81"/>
      <c r="E63" s="56" t="str">
        <f t="shared" si="18"/>
        <v> </v>
      </c>
      <c r="F63" s="57"/>
      <c r="G63" s="56" t="str">
        <f t="shared" si="19"/>
        <v> </v>
      </c>
      <c r="H63" s="57"/>
      <c r="I63" s="56" t="str">
        <f t="shared" si="20"/>
        <v> </v>
      </c>
      <c r="J63" s="58"/>
      <c r="K63" s="56" t="str">
        <f t="shared" si="21"/>
        <v> </v>
      </c>
      <c r="L63" s="58"/>
      <c r="M63" s="56" t="str">
        <f t="shared" si="22"/>
        <v> </v>
      </c>
      <c r="N63" s="59"/>
      <c r="O63" s="63">
        <f t="shared" si="23"/>
      </c>
      <c r="P63" s="43">
        <f t="shared" si="24"/>
      </c>
      <c r="Q63" s="82">
        <f t="shared" si="25"/>
        <v>0</v>
      </c>
      <c r="R63" s="29"/>
      <c r="S63" s="49"/>
      <c r="T63" s="47"/>
      <c r="U63" s="47"/>
      <c r="V63" s="47"/>
      <c r="W63" s="47"/>
      <c r="AF63" s="31" t="e">
        <f t="shared" si="26"/>
        <v>#VALUE!</v>
      </c>
    </row>
    <row r="64" spans="1:32" ht="17.25" customHeight="1">
      <c r="A64" s="52" t="s">
        <v>82</v>
      </c>
      <c r="B64" s="92"/>
      <c r="C64" s="54">
        <f>IF(ISTEXT(C62),C62,"")</f>
      </c>
      <c r="D64" s="81"/>
      <c r="E64" s="56" t="str">
        <f t="shared" si="18"/>
        <v> </v>
      </c>
      <c r="F64" s="57"/>
      <c r="G64" s="56" t="str">
        <f t="shared" si="19"/>
        <v> </v>
      </c>
      <c r="H64" s="57"/>
      <c r="I64" s="56" t="str">
        <f t="shared" si="20"/>
        <v> </v>
      </c>
      <c r="J64" s="58"/>
      <c r="K64" s="56" t="str">
        <f t="shared" si="21"/>
        <v> </v>
      </c>
      <c r="L64" s="58"/>
      <c r="M64" s="56" t="str">
        <f t="shared" si="22"/>
        <v> </v>
      </c>
      <c r="N64" s="59"/>
      <c r="O64" s="63">
        <f t="shared" si="23"/>
      </c>
      <c r="P64" s="43">
        <f t="shared" si="24"/>
      </c>
      <c r="Q64" s="82">
        <f t="shared" si="25"/>
        <v>0</v>
      </c>
      <c r="R64" s="29"/>
      <c r="S64" s="49"/>
      <c r="T64" s="47"/>
      <c r="U64" s="47"/>
      <c r="V64" s="47"/>
      <c r="W64" s="47"/>
      <c r="AF64" s="31" t="e">
        <f t="shared" si="26"/>
        <v>#VALUE!</v>
      </c>
    </row>
    <row r="65" spans="1:32" ht="17.25" customHeight="1">
      <c r="A65" s="53" t="s">
        <v>83</v>
      </c>
      <c r="B65" s="92"/>
      <c r="C65" s="54">
        <f>IF(ISTEXT(C62),C62,"")</f>
      </c>
      <c r="D65" s="81"/>
      <c r="E65" s="56" t="str">
        <f t="shared" si="18"/>
        <v> </v>
      </c>
      <c r="F65" s="57"/>
      <c r="G65" s="56" t="str">
        <f t="shared" si="19"/>
        <v> </v>
      </c>
      <c r="H65" s="57"/>
      <c r="I65" s="56" t="str">
        <f t="shared" si="20"/>
        <v> </v>
      </c>
      <c r="J65" s="58"/>
      <c r="K65" s="56" t="str">
        <f t="shared" si="21"/>
        <v> </v>
      </c>
      <c r="L65" s="58"/>
      <c r="M65" s="56" t="str">
        <f t="shared" si="22"/>
        <v> </v>
      </c>
      <c r="N65" s="59"/>
      <c r="O65" s="63">
        <f t="shared" si="23"/>
      </c>
      <c r="P65" s="43">
        <f t="shared" si="24"/>
      </c>
      <c r="Q65" s="82">
        <f t="shared" si="25"/>
        <v>0</v>
      </c>
      <c r="R65" s="29"/>
      <c r="S65" s="49"/>
      <c r="T65" s="47"/>
      <c r="U65" s="47"/>
      <c r="V65" s="47"/>
      <c r="W65" s="47"/>
      <c r="AF65" s="31" t="e">
        <f t="shared" si="26"/>
        <v>#VALUE!</v>
      </c>
    </row>
    <row r="66" spans="1:32" ht="17.25" customHeight="1" thickBot="1">
      <c r="A66" s="64" t="s">
        <v>84</v>
      </c>
      <c r="B66" s="93"/>
      <c r="C66" s="66">
        <f>IF(ISTEXT(C62),C62,"")</f>
      </c>
      <c r="D66" s="67"/>
      <c r="E66" s="68" t="str">
        <f t="shared" si="18"/>
        <v> </v>
      </c>
      <c r="F66" s="69"/>
      <c r="G66" s="70" t="str">
        <f t="shared" si="19"/>
        <v> </v>
      </c>
      <c r="H66" s="69"/>
      <c r="I66" s="70" t="str">
        <f t="shared" si="20"/>
        <v> </v>
      </c>
      <c r="J66" s="71"/>
      <c r="K66" s="70" t="str">
        <f t="shared" si="21"/>
        <v> </v>
      </c>
      <c r="L66" s="71"/>
      <c r="M66" s="70" t="str">
        <f t="shared" si="22"/>
        <v> </v>
      </c>
      <c r="N66" s="72"/>
      <c r="O66" s="73">
        <f t="shared" si="23"/>
      </c>
      <c r="P66" s="74">
        <f t="shared" si="24"/>
      </c>
      <c r="Q66" s="75">
        <f t="shared" si="25"/>
        <v>0</v>
      </c>
      <c r="R66" s="29"/>
      <c r="S66" s="49"/>
      <c r="T66" s="47"/>
      <c r="U66" s="47"/>
      <c r="V66" s="47"/>
      <c r="W66" s="47"/>
      <c r="AF66" s="31" t="e">
        <f t="shared" si="26"/>
        <v>#VALUE!</v>
      </c>
    </row>
    <row r="67" spans="1:32" ht="17.25" customHeight="1" thickTop="1">
      <c r="A67" s="52" t="s">
        <v>85</v>
      </c>
      <c r="B67" s="91"/>
      <c r="C67" s="33"/>
      <c r="D67" s="76"/>
      <c r="E67" s="77" t="str">
        <f t="shared" si="18"/>
        <v> </v>
      </c>
      <c r="F67" s="37"/>
      <c r="G67" s="77" t="str">
        <f t="shared" si="19"/>
        <v> </v>
      </c>
      <c r="H67" s="37"/>
      <c r="I67" s="77" t="str">
        <f t="shared" si="20"/>
        <v> </v>
      </c>
      <c r="J67" s="40"/>
      <c r="K67" s="77" t="str">
        <f t="shared" si="21"/>
        <v> </v>
      </c>
      <c r="L67" s="40"/>
      <c r="M67" s="77" t="str">
        <f t="shared" si="22"/>
        <v> </v>
      </c>
      <c r="N67" s="78"/>
      <c r="O67" s="79">
        <f t="shared" si="23"/>
      </c>
      <c r="P67" s="80">
        <f t="shared" si="24"/>
      </c>
      <c r="Q67" s="44">
        <f t="shared" si="25"/>
        <v>0</v>
      </c>
      <c r="R67" s="29"/>
      <c r="S67" s="49"/>
      <c r="T67" s="47"/>
      <c r="U67" s="47"/>
      <c r="V67" s="47"/>
      <c r="W67" s="47"/>
      <c r="AF67" s="31" t="e">
        <f t="shared" si="26"/>
        <v>#VALUE!</v>
      </c>
    </row>
    <row r="68" spans="1:32" ht="17.25" customHeight="1">
      <c r="A68" s="53" t="s">
        <v>86</v>
      </c>
      <c r="B68" s="92"/>
      <c r="C68" s="54">
        <f>IF(ISTEXT(C67),C67,"")</f>
      </c>
      <c r="D68" s="81"/>
      <c r="E68" s="56" t="str">
        <f t="shared" si="18"/>
        <v> </v>
      </c>
      <c r="F68" s="57"/>
      <c r="G68" s="56" t="str">
        <f t="shared" si="19"/>
        <v> </v>
      </c>
      <c r="H68" s="57"/>
      <c r="I68" s="56" t="str">
        <f t="shared" si="20"/>
        <v> </v>
      </c>
      <c r="J68" s="58"/>
      <c r="K68" s="56" t="str">
        <f t="shared" si="21"/>
        <v> </v>
      </c>
      <c r="L68" s="58"/>
      <c r="M68" s="56" t="str">
        <f t="shared" si="22"/>
        <v> </v>
      </c>
      <c r="N68" s="59"/>
      <c r="O68" s="63">
        <f t="shared" si="23"/>
      </c>
      <c r="P68" s="43">
        <f t="shared" si="24"/>
      </c>
      <c r="Q68" s="82">
        <f t="shared" si="25"/>
        <v>0</v>
      </c>
      <c r="R68" s="29"/>
      <c r="S68" s="49"/>
      <c r="T68" s="47"/>
      <c r="U68" s="47"/>
      <c r="V68" s="47"/>
      <c r="W68" s="47"/>
      <c r="AF68" s="31" t="e">
        <f t="shared" si="26"/>
        <v>#VALUE!</v>
      </c>
    </row>
    <row r="69" spans="1:32" ht="17.25" customHeight="1">
      <c r="A69" s="52" t="s">
        <v>87</v>
      </c>
      <c r="B69" s="92"/>
      <c r="C69" s="54">
        <f>IF(ISTEXT(C67),C67,"")</f>
      </c>
      <c r="D69" s="81"/>
      <c r="E69" s="56" t="str">
        <f t="shared" si="18"/>
        <v> </v>
      </c>
      <c r="F69" s="57"/>
      <c r="G69" s="56" t="str">
        <f t="shared" si="19"/>
        <v> </v>
      </c>
      <c r="H69" s="57"/>
      <c r="I69" s="56" t="str">
        <f t="shared" si="20"/>
        <v> </v>
      </c>
      <c r="J69" s="58"/>
      <c r="K69" s="56" t="str">
        <f t="shared" si="21"/>
        <v> </v>
      </c>
      <c r="L69" s="58"/>
      <c r="M69" s="56" t="str">
        <f t="shared" si="22"/>
        <v> </v>
      </c>
      <c r="N69" s="59"/>
      <c r="O69" s="63">
        <f t="shared" si="23"/>
      </c>
      <c r="P69" s="43">
        <f t="shared" si="24"/>
      </c>
      <c r="Q69" s="82">
        <f t="shared" si="25"/>
        <v>0</v>
      </c>
      <c r="R69" s="29"/>
      <c r="S69" s="49"/>
      <c r="T69" s="47"/>
      <c r="U69" s="47"/>
      <c r="V69" s="47"/>
      <c r="W69" s="47"/>
      <c r="AF69" s="31" t="e">
        <f t="shared" si="26"/>
        <v>#VALUE!</v>
      </c>
    </row>
    <row r="70" spans="1:32" ht="17.25" customHeight="1">
      <c r="A70" s="53" t="s">
        <v>88</v>
      </c>
      <c r="B70" s="92"/>
      <c r="C70" s="54">
        <f>IF(ISTEXT(C67),C67,"")</f>
      </c>
      <c r="D70" s="81"/>
      <c r="E70" s="56" t="str">
        <f t="shared" si="18"/>
        <v> </v>
      </c>
      <c r="F70" s="57"/>
      <c r="G70" s="56" t="str">
        <f t="shared" si="19"/>
        <v> </v>
      </c>
      <c r="H70" s="57"/>
      <c r="I70" s="56" t="str">
        <f t="shared" si="20"/>
        <v> </v>
      </c>
      <c r="J70" s="58"/>
      <c r="K70" s="56" t="str">
        <f t="shared" si="21"/>
        <v> </v>
      </c>
      <c r="L70" s="58"/>
      <c r="M70" s="56" t="str">
        <f t="shared" si="22"/>
        <v> </v>
      </c>
      <c r="N70" s="59"/>
      <c r="O70" s="63">
        <f t="shared" si="23"/>
      </c>
      <c r="P70" s="43">
        <f t="shared" si="24"/>
      </c>
      <c r="Q70" s="82">
        <f t="shared" si="25"/>
        <v>0</v>
      </c>
      <c r="R70" s="29"/>
      <c r="S70" s="49"/>
      <c r="T70" s="47"/>
      <c r="U70" s="47"/>
      <c r="V70" s="47"/>
      <c r="W70" s="47"/>
      <c r="AF70" s="31" t="e">
        <f t="shared" si="26"/>
        <v>#VALUE!</v>
      </c>
    </row>
    <row r="71" spans="1:32" ht="17.25" customHeight="1" thickBot="1">
      <c r="A71" s="64" t="s">
        <v>89</v>
      </c>
      <c r="B71" s="93"/>
      <c r="C71" s="66">
        <f>IF(ISTEXT(C67),C67,"")</f>
      </c>
      <c r="D71" s="67"/>
      <c r="E71" s="68" t="str">
        <f t="shared" si="18"/>
        <v> </v>
      </c>
      <c r="F71" s="69"/>
      <c r="G71" s="70" t="str">
        <f t="shared" si="19"/>
        <v> </v>
      </c>
      <c r="H71" s="69"/>
      <c r="I71" s="70" t="str">
        <f t="shared" si="20"/>
        <v> </v>
      </c>
      <c r="J71" s="71"/>
      <c r="K71" s="70" t="str">
        <f t="shared" si="21"/>
        <v> </v>
      </c>
      <c r="L71" s="71"/>
      <c r="M71" s="70" t="str">
        <f t="shared" si="22"/>
        <v> </v>
      </c>
      <c r="N71" s="72"/>
      <c r="O71" s="73">
        <f t="shared" si="23"/>
      </c>
      <c r="P71" s="74">
        <f t="shared" si="24"/>
      </c>
      <c r="Q71" s="75">
        <f t="shared" si="25"/>
        <v>0</v>
      </c>
      <c r="R71" s="29"/>
      <c r="S71" s="49"/>
      <c r="T71" s="47"/>
      <c r="U71" s="47"/>
      <c r="V71" s="47"/>
      <c r="W71" s="47"/>
      <c r="AF71" s="31" t="e">
        <f t="shared" si="26"/>
        <v>#VALUE!</v>
      </c>
    </row>
    <row r="72" spans="1:32" ht="17.25" customHeight="1" thickTop="1">
      <c r="A72" s="52" t="s">
        <v>90</v>
      </c>
      <c r="B72" s="91"/>
      <c r="C72" s="33"/>
      <c r="D72" s="76"/>
      <c r="E72" s="77" t="str">
        <f t="shared" si="18"/>
        <v> </v>
      </c>
      <c r="F72" s="37"/>
      <c r="G72" s="77" t="str">
        <f t="shared" si="19"/>
        <v> </v>
      </c>
      <c r="H72" s="37"/>
      <c r="I72" s="77" t="str">
        <f t="shared" si="20"/>
        <v> </v>
      </c>
      <c r="J72" s="40"/>
      <c r="K72" s="77" t="str">
        <f t="shared" si="21"/>
        <v> </v>
      </c>
      <c r="L72" s="40"/>
      <c r="M72" s="77" t="str">
        <f t="shared" si="22"/>
        <v> </v>
      </c>
      <c r="N72" s="78"/>
      <c r="O72" s="79">
        <f t="shared" si="23"/>
      </c>
      <c r="P72" s="80">
        <f t="shared" si="24"/>
      </c>
      <c r="Q72" s="44">
        <f t="shared" si="25"/>
        <v>0</v>
      </c>
      <c r="R72" s="29"/>
      <c r="S72" s="49"/>
      <c r="T72" s="47"/>
      <c r="U72" s="47"/>
      <c r="V72" s="47"/>
      <c r="W72" s="47"/>
      <c r="AF72" s="31" t="e">
        <f t="shared" si="26"/>
        <v>#VALUE!</v>
      </c>
    </row>
    <row r="73" spans="1:32" ht="17.25" customHeight="1">
      <c r="A73" s="53" t="s">
        <v>91</v>
      </c>
      <c r="B73" s="92"/>
      <c r="C73" s="54">
        <f>IF(ISTEXT(C72),C72,"")</f>
      </c>
      <c r="D73" s="81"/>
      <c r="E73" s="56" t="str">
        <f t="shared" si="18"/>
        <v> </v>
      </c>
      <c r="F73" s="57"/>
      <c r="G73" s="56" t="str">
        <f t="shared" si="19"/>
        <v> </v>
      </c>
      <c r="H73" s="57"/>
      <c r="I73" s="56" t="str">
        <f t="shared" si="20"/>
        <v> </v>
      </c>
      <c r="J73" s="58"/>
      <c r="K73" s="56" t="str">
        <f t="shared" si="21"/>
        <v> </v>
      </c>
      <c r="L73" s="58"/>
      <c r="M73" s="56" t="str">
        <f t="shared" si="22"/>
        <v> </v>
      </c>
      <c r="N73" s="59"/>
      <c r="O73" s="63">
        <f t="shared" si="23"/>
      </c>
      <c r="P73" s="43">
        <f t="shared" si="24"/>
      </c>
      <c r="Q73" s="82">
        <f t="shared" si="25"/>
        <v>0</v>
      </c>
      <c r="R73" s="29"/>
      <c r="S73" s="49"/>
      <c r="T73" s="47"/>
      <c r="U73" s="47"/>
      <c r="V73" s="47"/>
      <c r="W73" s="47"/>
      <c r="AF73" s="31" t="e">
        <f t="shared" si="26"/>
        <v>#VALUE!</v>
      </c>
    </row>
    <row r="74" spans="1:32" ht="17.25" customHeight="1">
      <c r="A74" s="52" t="s">
        <v>92</v>
      </c>
      <c r="B74" s="92"/>
      <c r="C74" s="54">
        <f>IF(ISTEXT(C72),C72,"")</f>
      </c>
      <c r="D74" s="81"/>
      <c r="E74" s="56" t="str">
        <f t="shared" si="18"/>
        <v> </v>
      </c>
      <c r="F74" s="57"/>
      <c r="G74" s="56" t="str">
        <f t="shared" si="19"/>
        <v> </v>
      </c>
      <c r="H74" s="57"/>
      <c r="I74" s="56" t="str">
        <f t="shared" si="20"/>
        <v> </v>
      </c>
      <c r="J74" s="58"/>
      <c r="K74" s="56" t="str">
        <f t="shared" si="21"/>
        <v> </v>
      </c>
      <c r="L74" s="58"/>
      <c r="M74" s="56" t="str">
        <f t="shared" si="22"/>
        <v> </v>
      </c>
      <c r="N74" s="59"/>
      <c r="O74" s="63">
        <f t="shared" si="23"/>
      </c>
      <c r="P74" s="43">
        <f t="shared" si="24"/>
      </c>
      <c r="Q74" s="82">
        <f t="shared" si="25"/>
        <v>0</v>
      </c>
      <c r="R74" s="29"/>
      <c r="S74" s="49"/>
      <c r="T74" s="47"/>
      <c r="U74" s="47"/>
      <c r="V74" s="47"/>
      <c r="W74" s="47"/>
      <c r="AF74" s="31" t="e">
        <f t="shared" si="26"/>
        <v>#VALUE!</v>
      </c>
    </row>
    <row r="75" spans="1:32" ht="17.25" customHeight="1">
      <c r="A75" s="53" t="s">
        <v>93</v>
      </c>
      <c r="B75" s="92"/>
      <c r="C75" s="54">
        <f>IF(ISTEXT(C72),C72,"")</f>
      </c>
      <c r="D75" s="81"/>
      <c r="E75" s="56" t="str">
        <f t="shared" si="18"/>
        <v> </v>
      </c>
      <c r="F75" s="57"/>
      <c r="G75" s="56" t="str">
        <f t="shared" si="19"/>
        <v> </v>
      </c>
      <c r="H75" s="57"/>
      <c r="I75" s="56" t="str">
        <f t="shared" si="20"/>
        <v> </v>
      </c>
      <c r="J75" s="58"/>
      <c r="K75" s="56" t="str">
        <f t="shared" si="21"/>
        <v> </v>
      </c>
      <c r="L75" s="58"/>
      <c r="M75" s="56" t="str">
        <f t="shared" si="22"/>
        <v> </v>
      </c>
      <c r="N75" s="59"/>
      <c r="O75" s="63">
        <f t="shared" si="23"/>
      </c>
      <c r="P75" s="43">
        <f t="shared" si="24"/>
      </c>
      <c r="Q75" s="82">
        <f t="shared" si="25"/>
        <v>0</v>
      </c>
      <c r="R75" s="29"/>
      <c r="S75" s="49"/>
      <c r="T75" s="47"/>
      <c r="U75" s="47"/>
      <c r="V75" s="47"/>
      <c r="W75" s="47"/>
      <c r="AF75" s="31" t="e">
        <f t="shared" si="26"/>
        <v>#VALUE!</v>
      </c>
    </row>
    <row r="76" spans="1:32" ht="17.25" customHeight="1" thickBot="1">
      <c r="A76" s="64" t="s">
        <v>94</v>
      </c>
      <c r="B76" s="93"/>
      <c r="C76" s="66">
        <f>IF(ISTEXT(C72),C72,"")</f>
      </c>
      <c r="D76" s="67"/>
      <c r="E76" s="68" t="str">
        <f t="shared" si="18"/>
        <v> </v>
      </c>
      <c r="F76" s="69"/>
      <c r="G76" s="70" t="str">
        <f t="shared" si="19"/>
        <v> </v>
      </c>
      <c r="H76" s="69"/>
      <c r="I76" s="70" t="str">
        <f t="shared" si="20"/>
        <v> </v>
      </c>
      <c r="J76" s="71"/>
      <c r="K76" s="70" t="str">
        <f t="shared" si="21"/>
        <v> </v>
      </c>
      <c r="L76" s="71"/>
      <c r="M76" s="70" t="str">
        <f t="shared" si="22"/>
        <v> </v>
      </c>
      <c r="N76" s="72"/>
      <c r="O76" s="73">
        <f t="shared" si="23"/>
      </c>
      <c r="P76" s="74">
        <f t="shared" si="24"/>
      </c>
      <c r="Q76" s="75">
        <f t="shared" si="25"/>
        <v>0</v>
      </c>
      <c r="R76" s="29"/>
      <c r="S76" s="49"/>
      <c r="T76" s="47"/>
      <c r="U76" s="47"/>
      <c r="V76" s="47"/>
      <c r="W76" s="47"/>
      <c r="AF76" s="31" t="e">
        <f t="shared" si="26"/>
        <v>#VALUE!</v>
      </c>
    </row>
    <row r="77" spans="1:32" ht="16.5" thickTop="1">
      <c r="A77" s="52" t="s">
        <v>95</v>
      </c>
      <c r="B77" s="91"/>
      <c r="C77" s="33"/>
      <c r="D77" s="76"/>
      <c r="E77" s="77" t="str">
        <f t="shared" si="18"/>
        <v> </v>
      </c>
      <c r="F77" s="37"/>
      <c r="G77" s="77" t="str">
        <f t="shared" si="19"/>
        <v> </v>
      </c>
      <c r="H77" s="37"/>
      <c r="I77" s="77" t="str">
        <f t="shared" si="20"/>
        <v> </v>
      </c>
      <c r="J77" s="40"/>
      <c r="K77" s="77" t="str">
        <f t="shared" si="21"/>
        <v> </v>
      </c>
      <c r="L77" s="40"/>
      <c r="M77" s="77" t="str">
        <f t="shared" si="22"/>
        <v> </v>
      </c>
      <c r="N77" s="78"/>
      <c r="O77" s="79">
        <f t="shared" si="23"/>
      </c>
      <c r="P77" s="80">
        <f t="shared" si="24"/>
      </c>
      <c r="Q77" s="44">
        <f t="shared" si="25"/>
        <v>0</v>
      </c>
      <c r="R77" s="29"/>
      <c r="AF77" s="31" t="e">
        <f t="shared" si="26"/>
        <v>#VALUE!</v>
      </c>
    </row>
    <row r="78" spans="1:32" ht="15.75">
      <c r="A78" s="53" t="s">
        <v>96</v>
      </c>
      <c r="B78" s="92"/>
      <c r="C78" s="54">
        <f>IF(ISTEXT(C77),C77,"")</f>
      </c>
      <c r="D78" s="81"/>
      <c r="E78" s="56" t="str">
        <f t="shared" si="18"/>
        <v> </v>
      </c>
      <c r="F78" s="57"/>
      <c r="G78" s="56" t="str">
        <f t="shared" si="19"/>
        <v> </v>
      </c>
      <c r="H78" s="57"/>
      <c r="I78" s="56" t="str">
        <f t="shared" si="20"/>
        <v> </v>
      </c>
      <c r="J78" s="58"/>
      <c r="K78" s="56" t="str">
        <f t="shared" si="21"/>
        <v> </v>
      </c>
      <c r="L78" s="58"/>
      <c r="M78" s="56" t="str">
        <f t="shared" si="22"/>
        <v> </v>
      </c>
      <c r="N78" s="59"/>
      <c r="O78" s="63">
        <f t="shared" si="23"/>
      </c>
      <c r="P78" s="43">
        <f t="shared" si="24"/>
      </c>
      <c r="Q78" s="82">
        <f t="shared" si="25"/>
        <v>0</v>
      </c>
      <c r="R78" s="29"/>
      <c r="AF78" s="31" t="e">
        <f t="shared" si="26"/>
        <v>#VALUE!</v>
      </c>
    </row>
    <row r="79" spans="1:32" ht="15.75">
      <c r="A79" s="52" t="s">
        <v>97</v>
      </c>
      <c r="B79" s="92"/>
      <c r="C79" s="54">
        <f>IF(ISTEXT(C77),C77,"")</f>
      </c>
      <c r="D79" s="81"/>
      <c r="E79" s="56" t="str">
        <f t="shared" si="18"/>
        <v> </v>
      </c>
      <c r="F79" s="57"/>
      <c r="G79" s="56" t="str">
        <f t="shared" si="19"/>
        <v> </v>
      </c>
      <c r="H79" s="57"/>
      <c r="I79" s="56" t="str">
        <f t="shared" si="20"/>
        <v> </v>
      </c>
      <c r="J79" s="58"/>
      <c r="K79" s="56" t="str">
        <f t="shared" si="21"/>
        <v> </v>
      </c>
      <c r="L79" s="58"/>
      <c r="M79" s="56" t="str">
        <f t="shared" si="22"/>
        <v> </v>
      </c>
      <c r="N79" s="59"/>
      <c r="O79" s="63">
        <f t="shared" si="23"/>
      </c>
      <c r="P79" s="43">
        <f t="shared" si="24"/>
      </c>
      <c r="Q79" s="82">
        <f t="shared" si="25"/>
        <v>0</v>
      </c>
      <c r="R79" s="29"/>
      <c r="AF79" s="31" t="e">
        <f t="shared" si="26"/>
        <v>#VALUE!</v>
      </c>
    </row>
    <row r="80" spans="1:32" ht="15.75">
      <c r="A80" s="53" t="s">
        <v>98</v>
      </c>
      <c r="B80" s="92"/>
      <c r="C80" s="54">
        <f>IF(ISTEXT(C77),C77,"")</f>
      </c>
      <c r="D80" s="81"/>
      <c r="E80" s="56" t="str">
        <f t="shared" si="18"/>
        <v> </v>
      </c>
      <c r="F80" s="57"/>
      <c r="G80" s="56" t="str">
        <f t="shared" si="19"/>
        <v> </v>
      </c>
      <c r="H80" s="57"/>
      <c r="I80" s="56" t="str">
        <f t="shared" si="20"/>
        <v> </v>
      </c>
      <c r="J80" s="58"/>
      <c r="K80" s="56" t="str">
        <f t="shared" si="21"/>
        <v> </v>
      </c>
      <c r="L80" s="58"/>
      <c r="M80" s="56" t="str">
        <f t="shared" si="22"/>
        <v> </v>
      </c>
      <c r="N80" s="59"/>
      <c r="O80" s="63">
        <f t="shared" si="23"/>
      </c>
      <c r="P80" s="43">
        <f t="shared" si="24"/>
      </c>
      <c r="Q80" s="82">
        <f t="shared" si="25"/>
        <v>0</v>
      </c>
      <c r="R80" s="29"/>
      <c r="AF80" s="31" t="e">
        <f t="shared" si="26"/>
        <v>#VALUE!</v>
      </c>
    </row>
    <row r="81" spans="1:32" ht="16.5" thickBot="1">
      <c r="A81" s="64" t="s">
        <v>99</v>
      </c>
      <c r="B81" s="93"/>
      <c r="C81" s="66">
        <f>IF(ISTEXT(C77),C77,"")</f>
      </c>
      <c r="D81" s="67"/>
      <c r="E81" s="68" t="str">
        <f t="shared" si="18"/>
        <v> </v>
      </c>
      <c r="F81" s="69"/>
      <c r="G81" s="70" t="str">
        <f t="shared" si="19"/>
        <v> </v>
      </c>
      <c r="H81" s="69"/>
      <c r="I81" s="70" t="str">
        <f t="shared" si="20"/>
        <v> </v>
      </c>
      <c r="J81" s="71"/>
      <c r="K81" s="70" t="str">
        <f t="shared" si="21"/>
        <v> </v>
      </c>
      <c r="L81" s="71"/>
      <c r="M81" s="70" t="str">
        <f t="shared" si="22"/>
        <v> </v>
      </c>
      <c r="N81" s="72"/>
      <c r="O81" s="73">
        <f t="shared" si="23"/>
      </c>
      <c r="P81" s="74">
        <f t="shared" si="24"/>
      </c>
      <c r="Q81" s="75">
        <f t="shared" si="25"/>
        <v>0</v>
      </c>
      <c r="R81" s="29"/>
      <c r="AF81" s="31" t="e">
        <f t="shared" si="26"/>
        <v>#VALUE!</v>
      </c>
    </row>
    <row r="82" spans="1:32" ht="16.5" thickTop="1">
      <c r="A82" s="52" t="s">
        <v>100</v>
      </c>
      <c r="B82" s="91"/>
      <c r="C82" s="33">
        <f aca="true" t="shared" si="27" ref="C82:C96">IF(ISTEXT(C78),C78,"")</f>
      </c>
      <c r="D82" s="76"/>
      <c r="E82" s="77" t="str">
        <f t="shared" si="18"/>
        <v> </v>
      </c>
      <c r="F82" s="37"/>
      <c r="G82" s="77" t="str">
        <f t="shared" si="19"/>
        <v> </v>
      </c>
      <c r="H82" s="37"/>
      <c r="I82" s="77" t="str">
        <f t="shared" si="20"/>
        <v> </v>
      </c>
      <c r="J82" s="40"/>
      <c r="K82" s="77" t="str">
        <f t="shared" si="21"/>
        <v> </v>
      </c>
      <c r="L82" s="40"/>
      <c r="M82" s="77" t="str">
        <f t="shared" si="22"/>
        <v> </v>
      </c>
      <c r="N82" s="78"/>
      <c r="O82" s="79">
        <f t="shared" si="23"/>
      </c>
      <c r="P82" s="80">
        <f aca="true" t="shared" si="28" ref="P82:P91">IF(ISBLANK(N82),"",IF(sec&gt;251,0,IF(AF82&lt;127.69,0,TRUNC(0.11193*((254-AF82)^1.88)))))</f>
      </c>
      <c r="Q82" s="44">
        <f aca="true" t="shared" si="29" ref="Q82:Q91">SUM(E82,G82,I82,K82,M82,P82)</f>
        <v>0</v>
      </c>
      <c r="R82" s="29"/>
      <c r="AF82" s="31" t="e">
        <f t="shared" si="26"/>
        <v>#VALUE!</v>
      </c>
    </row>
    <row r="83" spans="1:32" ht="15.75">
      <c r="A83" s="53" t="s">
        <v>101</v>
      </c>
      <c r="B83" s="92"/>
      <c r="C83" s="54">
        <f t="shared" si="27"/>
      </c>
      <c r="D83" s="81"/>
      <c r="E83" s="56" t="str">
        <f t="shared" si="18"/>
        <v> </v>
      </c>
      <c r="F83" s="57"/>
      <c r="G83" s="56" t="str">
        <f t="shared" si="19"/>
        <v> </v>
      </c>
      <c r="H83" s="57"/>
      <c r="I83" s="56" t="str">
        <f t="shared" si="20"/>
        <v> </v>
      </c>
      <c r="J83" s="58"/>
      <c r="K83" s="56" t="str">
        <f t="shared" si="21"/>
        <v> </v>
      </c>
      <c r="L83" s="58"/>
      <c r="M83" s="56" t="str">
        <f t="shared" si="22"/>
        <v> </v>
      </c>
      <c r="N83" s="59"/>
      <c r="O83" s="63">
        <f t="shared" si="23"/>
      </c>
      <c r="P83" s="43">
        <f t="shared" si="28"/>
      </c>
      <c r="Q83" s="82">
        <f t="shared" si="29"/>
        <v>0</v>
      </c>
      <c r="R83" s="29"/>
      <c r="AF83" s="31" t="e">
        <f t="shared" si="26"/>
        <v>#VALUE!</v>
      </c>
    </row>
    <row r="84" spans="1:32" ht="15.75">
      <c r="A84" s="52" t="s">
        <v>102</v>
      </c>
      <c r="B84" s="92"/>
      <c r="C84" s="54">
        <f t="shared" si="27"/>
      </c>
      <c r="D84" s="81"/>
      <c r="E84" s="56" t="str">
        <f t="shared" si="18"/>
        <v> </v>
      </c>
      <c r="F84" s="57"/>
      <c r="G84" s="56" t="str">
        <f t="shared" si="19"/>
        <v> </v>
      </c>
      <c r="H84" s="57"/>
      <c r="I84" s="56" t="str">
        <f t="shared" si="20"/>
        <v> </v>
      </c>
      <c r="J84" s="58"/>
      <c r="K84" s="56" t="str">
        <f t="shared" si="21"/>
        <v> </v>
      </c>
      <c r="L84" s="58"/>
      <c r="M84" s="56" t="str">
        <f t="shared" si="22"/>
        <v> </v>
      </c>
      <c r="N84" s="59"/>
      <c r="O84" s="63">
        <f t="shared" si="23"/>
      </c>
      <c r="P84" s="43">
        <f t="shared" si="28"/>
      </c>
      <c r="Q84" s="82">
        <f t="shared" si="29"/>
        <v>0</v>
      </c>
      <c r="R84" s="29"/>
      <c r="AF84" s="31" t="e">
        <f t="shared" si="26"/>
        <v>#VALUE!</v>
      </c>
    </row>
    <row r="85" spans="1:32" ht="15.75">
      <c r="A85" s="53" t="s">
        <v>103</v>
      </c>
      <c r="B85" s="92"/>
      <c r="C85" s="54">
        <f t="shared" si="27"/>
      </c>
      <c r="D85" s="81"/>
      <c r="E85" s="56" t="str">
        <f t="shared" si="18"/>
        <v> </v>
      </c>
      <c r="F85" s="57"/>
      <c r="G85" s="56" t="str">
        <f t="shared" si="19"/>
        <v> </v>
      </c>
      <c r="H85" s="57"/>
      <c r="I85" s="56" t="str">
        <f t="shared" si="20"/>
        <v> </v>
      </c>
      <c r="J85" s="58"/>
      <c r="K85" s="56" t="str">
        <f t="shared" si="21"/>
        <v> </v>
      </c>
      <c r="L85" s="58"/>
      <c r="M85" s="56" t="str">
        <f t="shared" si="22"/>
        <v> </v>
      </c>
      <c r="N85" s="59"/>
      <c r="O85" s="63">
        <f t="shared" si="23"/>
      </c>
      <c r="P85" s="43">
        <f t="shared" si="28"/>
      </c>
      <c r="Q85" s="82">
        <f t="shared" si="29"/>
        <v>0</v>
      </c>
      <c r="R85" s="29"/>
      <c r="AF85" s="31" t="e">
        <f t="shared" si="26"/>
        <v>#VALUE!</v>
      </c>
    </row>
    <row r="86" spans="1:32" ht="16.5" thickBot="1">
      <c r="A86" s="64" t="s">
        <v>104</v>
      </c>
      <c r="B86" s="93"/>
      <c r="C86" s="66">
        <f t="shared" si="27"/>
      </c>
      <c r="D86" s="67"/>
      <c r="E86" s="68" t="str">
        <f t="shared" si="18"/>
        <v> </v>
      </c>
      <c r="F86" s="69"/>
      <c r="G86" s="70" t="str">
        <f t="shared" si="19"/>
        <v> </v>
      </c>
      <c r="H86" s="69"/>
      <c r="I86" s="70" t="str">
        <f t="shared" si="20"/>
        <v> </v>
      </c>
      <c r="J86" s="71"/>
      <c r="K86" s="70" t="str">
        <f t="shared" si="21"/>
        <v> </v>
      </c>
      <c r="L86" s="71"/>
      <c r="M86" s="70" t="str">
        <f t="shared" si="22"/>
        <v> </v>
      </c>
      <c r="N86" s="72"/>
      <c r="O86" s="73">
        <f t="shared" si="23"/>
      </c>
      <c r="P86" s="74">
        <f t="shared" si="28"/>
      </c>
      <c r="Q86" s="75">
        <f t="shared" si="29"/>
        <v>0</v>
      </c>
      <c r="R86" s="29"/>
      <c r="AF86" s="31" t="e">
        <f t="shared" si="26"/>
        <v>#VALUE!</v>
      </c>
    </row>
    <row r="87" spans="1:32" ht="16.5" thickTop="1">
      <c r="A87" s="52" t="s">
        <v>105</v>
      </c>
      <c r="B87" s="91"/>
      <c r="C87" s="33">
        <f t="shared" si="27"/>
      </c>
      <c r="D87" s="76"/>
      <c r="E87" s="77" t="str">
        <f t="shared" si="18"/>
        <v> </v>
      </c>
      <c r="F87" s="37"/>
      <c r="G87" s="77" t="str">
        <f t="shared" si="19"/>
        <v> </v>
      </c>
      <c r="H87" s="37"/>
      <c r="I87" s="77" t="str">
        <f t="shared" si="20"/>
        <v> </v>
      </c>
      <c r="J87" s="40"/>
      <c r="K87" s="77" t="str">
        <f t="shared" si="21"/>
        <v> </v>
      </c>
      <c r="L87" s="40"/>
      <c r="M87" s="77" t="str">
        <f t="shared" si="22"/>
        <v> </v>
      </c>
      <c r="N87" s="78"/>
      <c r="O87" s="79">
        <f t="shared" si="23"/>
      </c>
      <c r="P87" s="80">
        <f t="shared" si="28"/>
      </c>
      <c r="Q87" s="44">
        <f t="shared" si="29"/>
        <v>0</v>
      </c>
      <c r="R87" s="29"/>
      <c r="AF87" s="31" t="e">
        <f t="shared" si="26"/>
        <v>#VALUE!</v>
      </c>
    </row>
    <row r="88" spans="1:32" ht="15.75">
      <c r="A88" s="53" t="s">
        <v>106</v>
      </c>
      <c r="B88" s="92"/>
      <c r="C88" s="54">
        <f t="shared" si="27"/>
      </c>
      <c r="D88" s="81"/>
      <c r="E88" s="56" t="str">
        <f t="shared" si="18"/>
        <v> </v>
      </c>
      <c r="F88" s="57"/>
      <c r="G88" s="56" t="str">
        <f t="shared" si="19"/>
        <v> </v>
      </c>
      <c r="H88" s="57"/>
      <c r="I88" s="56" t="str">
        <f t="shared" si="20"/>
        <v> </v>
      </c>
      <c r="J88" s="58"/>
      <c r="K88" s="56" t="str">
        <f t="shared" si="21"/>
        <v> </v>
      </c>
      <c r="L88" s="58"/>
      <c r="M88" s="56" t="str">
        <f t="shared" si="22"/>
        <v> </v>
      </c>
      <c r="N88" s="59"/>
      <c r="O88" s="63">
        <f t="shared" si="23"/>
      </c>
      <c r="P88" s="43">
        <f t="shared" si="28"/>
      </c>
      <c r="Q88" s="82">
        <f t="shared" si="29"/>
        <v>0</v>
      </c>
      <c r="R88" s="29"/>
      <c r="AF88" s="31" t="e">
        <f t="shared" si="26"/>
        <v>#VALUE!</v>
      </c>
    </row>
    <row r="89" spans="1:32" ht="15.75">
      <c r="A89" s="52" t="s">
        <v>107</v>
      </c>
      <c r="B89" s="92"/>
      <c r="C89" s="54">
        <f t="shared" si="27"/>
      </c>
      <c r="D89" s="81"/>
      <c r="E89" s="56" t="str">
        <f t="shared" si="18"/>
        <v> </v>
      </c>
      <c r="F89" s="57"/>
      <c r="G89" s="56" t="str">
        <f t="shared" si="19"/>
        <v> </v>
      </c>
      <c r="H89" s="57"/>
      <c r="I89" s="56" t="str">
        <f t="shared" si="20"/>
        <v> </v>
      </c>
      <c r="J89" s="58"/>
      <c r="K89" s="56" t="str">
        <f t="shared" si="21"/>
        <v> </v>
      </c>
      <c r="L89" s="58"/>
      <c r="M89" s="56" t="str">
        <f t="shared" si="22"/>
        <v> </v>
      </c>
      <c r="N89" s="59"/>
      <c r="O89" s="63">
        <f t="shared" si="23"/>
      </c>
      <c r="P89" s="43">
        <f t="shared" si="28"/>
      </c>
      <c r="Q89" s="82">
        <f t="shared" si="29"/>
        <v>0</v>
      </c>
      <c r="R89" s="29"/>
      <c r="AF89" s="31" t="e">
        <f t="shared" si="26"/>
        <v>#VALUE!</v>
      </c>
    </row>
    <row r="90" spans="1:32" ht="15.75">
      <c r="A90" s="53" t="s">
        <v>108</v>
      </c>
      <c r="B90" s="92"/>
      <c r="C90" s="54">
        <f t="shared" si="27"/>
      </c>
      <c r="D90" s="81"/>
      <c r="E90" s="56" t="str">
        <f t="shared" si="18"/>
        <v> </v>
      </c>
      <c r="F90" s="57"/>
      <c r="G90" s="56" t="str">
        <f t="shared" si="19"/>
        <v> </v>
      </c>
      <c r="H90" s="57"/>
      <c r="I90" s="56" t="str">
        <f t="shared" si="20"/>
        <v> </v>
      </c>
      <c r="J90" s="58"/>
      <c r="K90" s="56" t="str">
        <f t="shared" si="21"/>
        <v> </v>
      </c>
      <c r="L90" s="58"/>
      <c r="M90" s="56" t="str">
        <f t="shared" si="22"/>
        <v> </v>
      </c>
      <c r="N90" s="59"/>
      <c r="O90" s="63">
        <f t="shared" si="23"/>
      </c>
      <c r="P90" s="43">
        <f t="shared" si="28"/>
      </c>
      <c r="Q90" s="82">
        <f t="shared" si="29"/>
        <v>0</v>
      </c>
      <c r="R90" s="29"/>
      <c r="AF90" s="31" t="e">
        <f t="shared" si="26"/>
        <v>#VALUE!</v>
      </c>
    </row>
    <row r="91" spans="1:32" ht="16.5" thickBot="1">
      <c r="A91" s="64" t="s">
        <v>109</v>
      </c>
      <c r="B91" s="93"/>
      <c r="C91" s="66">
        <f t="shared" si="27"/>
      </c>
      <c r="D91" s="67"/>
      <c r="E91" s="68" t="str">
        <f t="shared" si="18"/>
        <v> </v>
      </c>
      <c r="F91" s="69"/>
      <c r="G91" s="70" t="str">
        <f t="shared" si="19"/>
        <v> </v>
      </c>
      <c r="H91" s="69"/>
      <c r="I91" s="70" t="str">
        <f t="shared" si="20"/>
        <v> </v>
      </c>
      <c r="J91" s="71"/>
      <c r="K91" s="70" t="str">
        <f t="shared" si="21"/>
        <v> </v>
      </c>
      <c r="L91" s="71"/>
      <c r="M91" s="70" t="str">
        <f t="shared" si="22"/>
        <v> </v>
      </c>
      <c r="N91" s="72"/>
      <c r="O91" s="73">
        <f t="shared" si="23"/>
      </c>
      <c r="P91" s="74">
        <f t="shared" si="28"/>
      </c>
      <c r="Q91" s="75">
        <f t="shared" si="29"/>
        <v>0</v>
      </c>
      <c r="R91" s="29"/>
      <c r="AF91" s="31" t="e">
        <f t="shared" si="26"/>
        <v>#VALUE!</v>
      </c>
    </row>
    <row r="92" spans="1:32" ht="16.5" thickTop="1">
      <c r="A92" s="52" t="s">
        <v>110</v>
      </c>
      <c r="B92" s="91"/>
      <c r="C92" s="33">
        <f t="shared" si="27"/>
      </c>
      <c r="D92" s="76"/>
      <c r="E92" s="77" t="str">
        <f t="shared" si="18"/>
        <v> </v>
      </c>
      <c r="F92" s="37"/>
      <c r="G92" s="77" t="str">
        <f t="shared" si="19"/>
        <v> </v>
      </c>
      <c r="H92" s="37"/>
      <c r="I92" s="77" t="str">
        <f t="shared" si="20"/>
        <v> </v>
      </c>
      <c r="J92" s="40"/>
      <c r="K92" s="77" t="str">
        <f t="shared" si="21"/>
        <v> </v>
      </c>
      <c r="L92" s="40"/>
      <c r="M92" s="77" t="str">
        <f t="shared" si="22"/>
        <v> </v>
      </c>
      <c r="N92" s="78"/>
      <c r="O92" s="79">
        <f t="shared" si="23"/>
      </c>
      <c r="P92" s="80">
        <f>IF(ISBLANK(N92),"",IF(sec&gt;251,0,IF(AF92&lt;127.69,0,TRUNC(0.11193*((254-AF92)^1.88)))))</f>
      </c>
      <c r="Q92" s="44">
        <f>SUM(E92,G92,I92,K92,M92,P92)</f>
        <v>0</v>
      </c>
      <c r="R92" s="29"/>
      <c r="AF92" s="31" t="e">
        <f t="shared" si="26"/>
        <v>#VALUE!</v>
      </c>
    </row>
    <row r="93" spans="1:32" ht="15.75">
      <c r="A93" s="53" t="s">
        <v>111</v>
      </c>
      <c r="B93" s="92"/>
      <c r="C93" s="54">
        <f t="shared" si="27"/>
      </c>
      <c r="D93" s="81"/>
      <c r="E93" s="56" t="str">
        <f t="shared" si="18"/>
        <v> </v>
      </c>
      <c r="F93" s="57"/>
      <c r="G93" s="56" t="str">
        <f t="shared" si="19"/>
        <v> </v>
      </c>
      <c r="H93" s="57"/>
      <c r="I93" s="56" t="str">
        <f t="shared" si="20"/>
        <v> </v>
      </c>
      <c r="J93" s="58"/>
      <c r="K93" s="56" t="str">
        <f t="shared" si="21"/>
        <v> </v>
      </c>
      <c r="L93" s="58"/>
      <c r="M93" s="56" t="str">
        <f t="shared" si="22"/>
        <v> </v>
      </c>
      <c r="N93" s="59"/>
      <c r="O93" s="63">
        <f t="shared" si="23"/>
      </c>
      <c r="P93" s="43">
        <f>IF(ISBLANK(N93),"",IF(sec&gt;251,0,IF(AF93&lt;127.69,0,TRUNC(0.11193*((254-AF93)^1.88)))))</f>
      </c>
      <c r="Q93" s="82">
        <f>SUM(E93,G93,I93,K93,M93,P93)</f>
        <v>0</v>
      </c>
      <c r="R93" s="29"/>
      <c r="AF93" s="31" t="e">
        <f t="shared" si="26"/>
        <v>#VALUE!</v>
      </c>
    </row>
    <row r="94" spans="1:32" ht="15.75">
      <c r="A94" s="52" t="s">
        <v>112</v>
      </c>
      <c r="B94" s="92"/>
      <c r="C94" s="54">
        <f t="shared" si="27"/>
      </c>
      <c r="D94" s="81"/>
      <c r="E94" s="56" t="str">
        <f t="shared" si="18"/>
        <v> </v>
      </c>
      <c r="F94" s="57"/>
      <c r="G94" s="56" t="str">
        <f t="shared" si="19"/>
        <v> </v>
      </c>
      <c r="H94" s="57"/>
      <c r="I94" s="56" t="str">
        <f t="shared" si="20"/>
        <v> </v>
      </c>
      <c r="J94" s="58"/>
      <c r="K94" s="56" t="str">
        <f t="shared" si="21"/>
        <v> </v>
      </c>
      <c r="L94" s="58"/>
      <c r="M94" s="56" t="str">
        <f t="shared" si="22"/>
        <v> </v>
      </c>
      <c r="N94" s="59"/>
      <c r="O94" s="63">
        <f t="shared" si="23"/>
      </c>
      <c r="P94" s="43">
        <f>IF(ISBLANK(N94),"",IF(sec&gt;251,0,IF(AF94&lt;127.69,0,TRUNC(0.11193*((254-AF94)^1.88)))))</f>
      </c>
      <c r="Q94" s="82">
        <f>SUM(E94,G94,I94,K94,M94,P94)</f>
        <v>0</v>
      </c>
      <c r="R94" s="29"/>
      <c r="AF94" s="31" t="e">
        <f t="shared" si="26"/>
        <v>#VALUE!</v>
      </c>
    </row>
    <row r="95" spans="1:32" ht="15.75">
      <c r="A95" s="53" t="s">
        <v>113</v>
      </c>
      <c r="B95" s="92"/>
      <c r="C95" s="54">
        <f t="shared" si="27"/>
      </c>
      <c r="D95" s="81"/>
      <c r="E95" s="56" t="str">
        <f t="shared" si="18"/>
        <v> </v>
      </c>
      <c r="F95" s="57"/>
      <c r="G95" s="56" t="str">
        <f t="shared" si="19"/>
        <v> </v>
      </c>
      <c r="H95" s="57"/>
      <c r="I95" s="56" t="str">
        <f t="shared" si="20"/>
        <v> </v>
      </c>
      <c r="J95" s="58"/>
      <c r="K95" s="56" t="str">
        <f t="shared" si="21"/>
        <v> </v>
      </c>
      <c r="L95" s="58"/>
      <c r="M95" s="56" t="str">
        <f t="shared" si="22"/>
        <v> </v>
      </c>
      <c r="N95" s="59"/>
      <c r="O95" s="63">
        <f t="shared" si="23"/>
      </c>
      <c r="P95" s="43">
        <f>IF(ISBLANK(N95),"",IF(sec&gt;251,0,IF(AF95&lt;127.69,0,TRUNC(0.11193*((254-AF95)^1.88)))))</f>
      </c>
      <c r="Q95" s="82">
        <f>SUM(E95,G95,I95,K95,M95,P95)</f>
        <v>0</v>
      </c>
      <c r="R95" s="29"/>
      <c r="AF95" s="31" t="e">
        <f t="shared" si="26"/>
        <v>#VALUE!</v>
      </c>
    </row>
    <row r="96" spans="1:32" ht="16.5" thickBot="1">
      <c r="A96" s="64" t="s">
        <v>114</v>
      </c>
      <c r="B96" s="93"/>
      <c r="C96" s="66">
        <f t="shared" si="27"/>
      </c>
      <c r="D96" s="67"/>
      <c r="E96" s="68" t="str">
        <f t="shared" si="18"/>
        <v> </v>
      </c>
      <c r="F96" s="69"/>
      <c r="G96" s="70" t="str">
        <f t="shared" si="19"/>
        <v> </v>
      </c>
      <c r="H96" s="69"/>
      <c r="I96" s="70" t="str">
        <f t="shared" si="20"/>
        <v> </v>
      </c>
      <c r="J96" s="71"/>
      <c r="K96" s="70" t="str">
        <f t="shared" si="21"/>
        <v> </v>
      </c>
      <c r="L96" s="71"/>
      <c r="M96" s="70" t="str">
        <f t="shared" si="22"/>
        <v> </v>
      </c>
      <c r="N96" s="72"/>
      <c r="O96" s="73">
        <f t="shared" si="23"/>
      </c>
      <c r="P96" s="74">
        <f>IF(ISBLANK(N96),"",IF(sec&gt;251,0,IF(AF96&lt;127.69,0,TRUNC(0.11193*((254-AF96)^1.88)))))</f>
      </c>
      <c r="Q96" s="75">
        <f>SUM(E96,G96,I96,K96,M96,P96)</f>
        <v>0</v>
      </c>
      <c r="R96" s="29"/>
      <c r="AF96" s="31" t="e">
        <f t="shared" si="26"/>
        <v>#VALUE!</v>
      </c>
    </row>
    <row r="97" spans="15:18" ht="15.75" thickTop="1">
      <c r="O97" s="89"/>
      <c r="R97" s="29"/>
    </row>
    <row r="98" spans="15:18" ht="15">
      <c r="O98" s="89"/>
      <c r="R98" s="29"/>
    </row>
    <row r="99" ht="15">
      <c r="R99" s="29"/>
    </row>
    <row r="100" ht="15">
      <c r="R100" s="29"/>
    </row>
    <row r="101" ht="15">
      <c r="R101" s="29"/>
    </row>
    <row r="102" ht="15">
      <c r="R102" s="29"/>
    </row>
    <row r="103" ht="15">
      <c r="R103" s="29"/>
    </row>
    <row r="104" ht="15">
      <c r="R104" s="29"/>
    </row>
    <row r="105" ht="15">
      <c r="R105" s="29"/>
    </row>
    <row r="106" ht="15">
      <c r="R106" s="29"/>
    </row>
    <row r="107" ht="15">
      <c r="R107" s="29"/>
    </row>
    <row r="108" ht="15">
      <c r="R108" s="29"/>
    </row>
    <row r="109" ht="15">
      <c r="R109" s="29"/>
    </row>
    <row r="110" ht="15">
      <c r="R110" s="29"/>
    </row>
    <row r="111" ht="15">
      <c r="R111" s="29"/>
    </row>
    <row r="112" ht="15">
      <c r="R112" s="29"/>
    </row>
    <row r="113" ht="15">
      <c r="R113" s="29"/>
    </row>
    <row r="114" ht="15">
      <c r="R114" s="29"/>
    </row>
    <row r="115" ht="15">
      <c r="R115" s="29"/>
    </row>
    <row r="116" ht="15">
      <c r="R116" s="29"/>
    </row>
    <row r="117" ht="15">
      <c r="R117" s="29"/>
    </row>
    <row r="118" ht="15">
      <c r="R118" s="29"/>
    </row>
    <row r="119" ht="15">
      <c r="R119" s="29"/>
    </row>
    <row r="120" ht="15">
      <c r="R120" s="29"/>
    </row>
    <row r="121" ht="15">
      <c r="R121" s="29"/>
    </row>
    <row r="122" ht="15">
      <c r="R122" s="29"/>
    </row>
    <row r="123" ht="15">
      <c r="R123" s="29"/>
    </row>
    <row r="124" ht="15">
      <c r="R124" s="29"/>
    </row>
    <row r="125" ht="15">
      <c r="R125" s="29"/>
    </row>
    <row r="126" ht="15">
      <c r="R126" s="29"/>
    </row>
    <row r="127" ht="15">
      <c r="R127" s="29"/>
    </row>
    <row r="128" ht="15">
      <c r="R128" s="29"/>
    </row>
    <row r="129" ht="15">
      <c r="R129" s="29"/>
    </row>
    <row r="130" ht="15">
      <c r="R130" s="29"/>
    </row>
    <row r="131" ht="15">
      <c r="R131" s="29"/>
    </row>
    <row r="132" ht="15">
      <c r="R132" s="29"/>
    </row>
    <row r="133" ht="15">
      <c r="R133" s="29"/>
    </row>
    <row r="134" ht="15">
      <c r="R134" s="29"/>
    </row>
    <row r="135" ht="15">
      <c r="R135" s="29"/>
    </row>
    <row r="136" ht="15">
      <c r="R136" s="29"/>
    </row>
    <row r="137" ht="15">
      <c r="R137" s="29"/>
    </row>
    <row r="138" ht="15">
      <c r="R138" s="29"/>
    </row>
    <row r="139" ht="15">
      <c r="R139" s="29"/>
    </row>
    <row r="140" ht="15">
      <c r="R140" s="29"/>
    </row>
    <row r="141" ht="15">
      <c r="R141" s="29"/>
    </row>
    <row r="142" ht="15">
      <c r="R142" s="29"/>
    </row>
    <row r="143" ht="15">
      <c r="R143" s="29"/>
    </row>
    <row r="144" ht="15">
      <c r="R144" s="29"/>
    </row>
    <row r="145" ht="15">
      <c r="R145" s="29"/>
    </row>
    <row r="146" ht="15">
      <c r="R146" s="29"/>
    </row>
    <row r="147" ht="15">
      <c r="R147" s="29"/>
    </row>
    <row r="148" ht="15">
      <c r="R148" s="29"/>
    </row>
    <row r="149" ht="15">
      <c r="R149" s="29"/>
    </row>
    <row r="150" ht="15">
      <c r="R150" s="29"/>
    </row>
    <row r="151" ht="15">
      <c r="R151" s="29"/>
    </row>
    <row r="152" ht="15">
      <c r="R152" s="29"/>
    </row>
    <row r="153" ht="15">
      <c r="R153" s="29"/>
    </row>
    <row r="154" ht="15">
      <c r="R154" s="29"/>
    </row>
    <row r="155" ht="15">
      <c r="R155" s="29"/>
    </row>
    <row r="156" ht="15">
      <c r="R156" s="29"/>
    </row>
    <row r="157" ht="15">
      <c r="R157" s="29"/>
    </row>
    <row r="158" ht="15">
      <c r="R158" s="29"/>
    </row>
    <row r="159" ht="15">
      <c r="R159" s="29"/>
    </row>
    <row r="160" ht="15">
      <c r="R160" s="29"/>
    </row>
    <row r="161" ht="15">
      <c r="R161" s="29"/>
    </row>
    <row r="162" ht="15">
      <c r="R162" s="29"/>
    </row>
    <row r="163" ht="15">
      <c r="R163" s="29"/>
    </row>
    <row r="164" ht="15">
      <c r="R164" s="29"/>
    </row>
    <row r="165" ht="15">
      <c r="R165" s="29"/>
    </row>
    <row r="166" ht="15">
      <c r="R166" s="29"/>
    </row>
    <row r="167" ht="15">
      <c r="R167" s="29"/>
    </row>
    <row r="168" ht="15">
      <c r="R168" s="29"/>
    </row>
    <row r="169" ht="15">
      <c r="R169" s="29"/>
    </row>
    <row r="170" ht="15">
      <c r="R170" s="29"/>
    </row>
    <row r="171" ht="15">
      <c r="R171" s="29"/>
    </row>
    <row r="172" ht="15">
      <c r="R172" s="29"/>
    </row>
    <row r="173" ht="15">
      <c r="R173" s="29"/>
    </row>
    <row r="174" ht="15">
      <c r="R174" s="29"/>
    </row>
    <row r="175" ht="15">
      <c r="R175" s="29"/>
    </row>
    <row r="176" ht="15">
      <c r="R176" s="29"/>
    </row>
    <row r="177" ht="15">
      <c r="R177" s="29"/>
    </row>
    <row r="178" ht="15">
      <c r="R178" s="29"/>
    </row>
    <row r="179" ht="15">
      <c r="R179" s="29"/>
    </row>
    <row r="180" ht="15">
      <c r="R180" s="29"/>
    </row>
    <row r="181" ht="15">
      <c r="R181" s="29"/>
    </row>
    <row r="182" ht="15">
      <c r="R182" s="29"/>
    </row>
    <row r="183" ht="15">
      <c r="R183" s="29"/>
    </row>
    <row r="184" ht="15">
      <c r="R184" s="29"/>
    </row>
    <row r="185" ht="15">
      <c r="R185" s="29"/>
    </row>
    <row r="186" ht="15">
      <c r="R186" s="29"/>
    </row>
    <row r="187" ht="15">
      <c r="R187" s="29"/>
    </row>
    <row r="188" ht="15">
      <c r="R188" s="29"/>
    </row>
    <row r="189" ht="15">
      <c r="R189" s="29"/>
    </row>
    <row r="190" ht="15">
      <c r="R190" s="29"/>
    </row>
    <row r="191" ht="15">
      <c r="R191" s="29"/>
    </row>
    <row r="192" ht="15">
      <c r="R192" s="29"/>
    </row>
    <row r="193" ht="15">
      <c r="R193" s="29"/>
    </row>
    <row r="194" ht="15">
      <c r="R194" s="29"/>
    </row>
    <row r="195" ht="15">
      <c r="R195" s="29"/>
    </row>
    <row r="196" ht="15">
      <c r="R196" s="29"/>
    </row>
    <row r="197" ht="15">
      <c r="R197" s="29"/>
    </row>
    <row r="198" ht="15">
      <c r="R198" s="29"/>
    </row>
    <row r="199" ht="15">
      <c r="R199" s="29"/>
    </row>
    <row r="200" ht="15">
      <c r="R200" s="29"/>
    </row>
    <row r="201" ht="15">
      <c r="R201" s="29"/>
    </row>
    <row r="202" ht="15">
      <c r="R202" s="29"/>
    </row>
    <row r="203" ht="15">
      <c r="R203" s="29"/>
    </row>
    <row r="204" ht="15">
      <c r="R204" s="29"/>
    </row>
    <row r="205" ht="15">
      <c r="R205" s="29"/>
    </row>
    <row r="206" ht="15">
      <c r="R206" s="29"/>
    </row>
    <row r="207" ht="15">
      <c r="R207" s="29"/>
    </row>
    <row r="208" ht="15">
      <c r="R208" s="29"/>
    </row>
    <row r="209" ht="15">
      <c r="R209" s="29"/>
    </row>
    <row r="210" ht="15">
      <c r="R210" s="29"/>
    </row>
    <row r="211" ht="15">
      <c r="R211" s="29"/>
    </row>
    <row r="212" ht="15">
      <c r="R212" s="29"/>
    </row>
    <row r="213" ht="15">
      <c r="R213" s="29"/>
    </row>
    <row r="214" ht="15">
      <c r="R214" s="29"/>
    </row>
    <row r="215" ht="15">
      <c r="R215" s="29"/>
    </row>
    <row r="216" ht="15">
      <c r="R216" s="29"/>
    </row>
    <row r="217" ht="15">
      <c r="R217" s="29"/>
    </row>
    <row r="218" ht="15">
      <c r="R218" s="29"/>
    </row>
    <row r="219" ht="15">
      <c r="R219" s="29"/>
    </row>
    <row r="220" ht="15">
      <c r="R220" s="29"/>
    </row>
    <row r="221" ht="15">
      <c r="R221" s="29"/>
    </row>
    <row r="222" ht="15">
      <c r="R222" s="29"/>
    </row>
    <row r="223" ht="15">
      <c r="R223" s="29"/>
    </row>
    <row r="224" ht="15">
      <c r="R224" s="29"/>
    </row>
    <row r="225" ht="15">
      <c r="R225" s="29"/>
    </row>
    <row r="226" ht="15">
      <c r="R226" s="29"/>
    </row>
    <row r="227" ht="15">
      <c r="R227" s="29"/>
    </row>
    <row r="228" ht="15">
      <c r="R228" s="29"/>
    </row>
    <row r="229" ht="15">
      <c r="R229" s="29"/>
    </row>
    <row r="230" ht="15">
      <c r="R230" s="29"/>
    </row>
    <row r="231" ht="15">
      <c r="R231" s="29"/>
    </row>
    <row r="232" ht="15">
      <c r="R232" s="29"/>
    </row>
    <row r="233" ht="15">
      <c r="R233" s="29"/>
    </row>
    <row r="234" ht="15">
      <c r="R234" s="29"/>
    </row>
    <row r="235" ht="15">
      <c r="R235" s="29"/>
    </row>
    <row r="236" ht="15">
      <c r="R236" s="29"/>
    </row>
    <row r="237" ht="15">
      <c r="R237" s="29"/>
    </row>
    <row r="238" ht="15">
      <c r="R238" s="29"/>
    </row>
    <row r="239" ht="15">
      <c r="R239" s="29"/>
    </row>
    <row r="240" ht="15">
      <c r="R240" s="29"/>
    </row>
    <row r="241" ht="15">
      <c r="R241" s="29"/>
    </row>
    <row r="242" ht="15">
      <c r="R242" s="29"/>
    </row>
    <row r="243" ht="15">
      <c r="R243" s="29"/>
    </row>
    <row r="244" ht="15">
      <c r="R244" s="29"/>
    </row>
    <row r="245" ht="15">
      <c r="R245" s="29"/>
    </row>
    <row r="246" ht="15">
      <c r="R246" s="29"/>
    </row>
    <row r="247" ht="15">
      <c r="R247" s="29"/>
    </row>
    <row r="248" ht="15">
      <c r="R248" s="29"/>
    </row>
    <row r="249" ht="15">
      <c r="R249" s="29"/>
    </row>
    <row r="250" ht="15">
      <c r="R250" s="29"/>
    </row>
    <row r="251" ht="15">
      <c r="R251" s="29"/>
    </row>
    <row r="252" ht="15">
      <c r="R252" s="29"/>
    </row>
    <row r="253" ht="15">
      <c r="R253" s="29"/>
    </row>
    <row r="254" ht="15">
      <c r="R254" s="29"/>
    </row>
    <row r="255" ht="15">
      <c r="R255" s="29"/>
    </row>
    <row r="256" ht="15">
      <c r="R256" s="29"/>
    </row>
    <row r="257" ht="15">
      <c r="R257" s="29"/>
    </row>
    <row r="258" ht="15">
      <c r="R258" s="29"/>
    </row>
    <row r="259" ht="15">
      <c r="R259" s="29"/>
    </row>
    <row r="260" ht="15">
      <c r="R260" s="29"/>
    </row>
    <row r="261" ht="15">
      <c r="R261" s="29"/>
    </row>
    <row r="262" ht="15">
      <c r="R262" s="29"/>
    </row>
    <row r="263" ht="15">
      <c r="R263" s="29"/>
    </row>
    <row r="264" ht="15">
      <c r="R264" s="29"/>
    </row>
    <row r="265" ht="15">
      <c r="R265" s="29"/>
    </row>
    <row r="266" ht="15">
      <c r="R266" s="29"/>
    </row>
    <row r="267" ht="15">
      <c r="R267" s="29"/>
    </row>
    <row r="268" ht="15">
      <c r="R268" s="29"/>
    </row>
    <row r="269" ht="15">
      <c r="R269" s="29"/>
    </row>
    <row r="270" ht="15">
      <c r="R270" s="29"/>
    </row>
    <row r="271" ht="15">
      <c r="R271" s="29"/>
    </row>
    <row r="272" ht="15">
      <c r="R272" s="29"/>
    </row>
    <row r="273" ht="15">
      <c r="R273" s="29"/>
    </row>
    <row r="274" ht="15">
      <c r="R274" s="29"/>
    </row>
    <row r="275" ht="15">
      <c r="R275" s="29"/>
    </row>
    <row r="276" ht="15">
      <c r="R276" s="29"/>
    </row>
    <row r="277" ht="15">
      <c r="R277" s="29"/>
    </row>
    <row r="278" ht="15">
      <c r="R278" s="29"/>
    </row>
    <row r="279" ht="15">
      <c r="R279" s="29"/>
    </row>
    <row r="280" ht="15">
      <c r="R280" s="29"/>
    </row>
    <row r="281" ht="15">
      <c r="R281" s="29"/>
    </row>
    <row r="282" ht="15">
      <c r="R282" s="29"/>
    </row>
    <row r="283" ht="15">
      <c r="R283" s="29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J18" sqref="J18"/>
    </sheetView>
  </sheetViews>
  <sheetFormatPr defaultColWidth="9.00390625" defaultRowHeight="12.75"/>
  <cols>
    <col min="2" max="2" width="14.75390625" style="0" customWidth="1"/>
  </cols>
  <sheetData>
    <row r="1" spans="1:3" ht="13.5" thickBot="1">
      <c r="A1" s="17" t="s">
        <v>74</v>
      </c>
      <c r="B1" s="18" t="s">
        <v>22</v>
      </c>
      <c r="C1" s="19" t="s">
        <v>16</v>
      </c>
    </row>
    <row r="2" spans="1:3" ht="12.75" hidden="1">
      <c r="A2" s="13" t="s">
        <v>8</v>
      </c>
      <c r="B2" s="12" t="str">
        <f>(chlapci!S2)</f>
        <v>Tachov Zárečná</v>
      </c>
      <c r="C2" s="14">
        <f>(chlapci!T2)</f>
        <v>5564</v>
      </c>
    </row>
    <row r="3" spans="1:3" ht="12.75">
      <c r="A3" s="13" t="s">
        <v>8</v>
      </c>
      <c r="B3" s="12" t="str">
        <f>(chlapci!S3)</f>
        <v>Přeštice</v>
      </c>
      <c r="C3" s="14">
        <f>(chlapci!T3)</f>
        <v>7265</v>
      </c>
    </row>
    <row r="4" spans="1:3" ht="12.75">
      <c r="A4" s="13" t="s">
        <v>9</v>
      </c>
      <c r="B4" s="12" t="str">
        <f>(chlapci!S5)</f>
        <v>Planá</v>
      </c>
      <c r="C4" s="14">
        <f>(chlapci!T5)</f>
        <v>6959</v>
      </c>
    </row>
    <row r="5" spans="1:3" ht="12.75">
      <c r="A5" s="13" t="s">
        <v>10</v>
      </c>
      <c r="B5" s="12" t="str">
        <f>(chlapci!S4)</f>
        <v>Sušice TGM</v>
      </c>
      <c r="C5" s="14">
        <f>(chlapci!T4)</f>
        <v>6906</v>
      </c>
    </row>
    <row r="6" spans="1:3" ht="12.75">
      <c r="A6" s="13" t="s">
        <v>11</v>
      </c>
      <c r="B6" s="12" t="str">
        <f>(chlapci!S6)</f>
        <v>Domažlice Ko</v>
      </c>
      <c r="C6" s="14">
        <f>(chlapci!T6)</f>
        <v>6345</v>
      </c>
    </row>
    <row r="7" spans="1:3" ht="12.75">
      <c r="A7" s="13" t="s">
        <v>12</v>
      </c>
      <c r="B7" s="12" t="s">
        <v>203</v>
      </c>
      <c r="C7" s="14">
        <v>5564</v>
      </c>
    </row>
    <row r="8" spans="1:3" ht="12.75">
      <c r="A8" s="13" t="s">
        <v>24</v>
      </c>
      <c r="B8" s="12"/>
      <c r="C8" s="14">
        <v>0</v>
      </c>
    </row>
    <row r="9" spans="1:5" ht="12.75">
      <c r="A9" s="13" t="s">
        <v>25</v>
      </c>
      <c r="B9" s="12">
        <f>(chlapci!S8)</f>
      </c>
      <c r="C9" s="14">
        <f>(chlapci!T8)</f>
        <v>0</v>
      </c>
      <c r="D9" t="s">
        <v>198</v>
      </c>
      <c r="E9" t="s">
        <v>198</v>
      </c>
    </row>
    <row r="10" spans="1:3" ht="12.75">
      <c r="A10" s="13"/>
      <c r="B10" s="12">
        <f>(chlapci!S11)</f>
      </c>
      <c r="C10" s="14">
        <f>(chlapci!T11)</f>
        <v>0</v>
      </c>
    </row>
    <row r="11" spans="1:3" ht="12.75">
      <c r="A11" s="13"/>
      <c r="B11" s="12">
        <f>(chlapci!S12)</f>
      </c>
      <c r="C11" s="14">
        <f>(chlapci!T12)</f>
        <v>0</v>
      </c>
    </row>
    <row r="12" spans="1:3" ht="12.75">
      <c r="A12" s="13"/>
      <c r="B12" s="12">
        <f>(chlapci!S13)</f>
      </c>
      <c r="C12" s="14">
        <f>(chlapci!T13)</f>
        <v>0</v>
      </c>
    </row>
    <row r="13" spans="1:3" ht="12.75">
      <c r="A13" s="13"/>
      <c r="B13" s="12">
        <f>(chlapci!S14)</f>
      </c>
      <c r="C13" s="14">
        <f>(chlapci!T14)</f>
        <v>0</v>
      </c>
    </row>
    <row r="14" spans="1:3" ht="12.75">
      <c r="A14" s="13"/>
      <c r="B14" s="12">
        <f>(chlapci!S15)</f>
      </c>
      <c r="C14" s="14">
        <f>(chlapci!T15)</f>
        <v>0</v>
      </c>
    </row>
    <row r="15" spans="1:3" ht="12.75">
      <c r="A15" s="13"/>
      <c r="B15" s="12">
        <f>(chlapci!S16)</f>
      </c>
      <c r="C15" s="14">
        <f>(chlapci!T16)</f>
        <v>0</v>
      </c>
    </row>
    <row r="16" spans="1:3" ht="12.75">
      <c r="A16" s="13"/>
      <c r="B16" s="12">
        <f>(chlapci!S17)</f>
      </c>
      <c r="C16" s="14">
        <f>(chlapci!T17)</f>
        <v>0</v>
      </c>
    </row>
    <row r="17" spans="1:3" ht="12.75">
      <c r="A17" s="13"/>
      <c r="B17" s="12">
        <f>(chlapci!S18)</f>
      </c>
      <c r="C17" s="14">
        <f>(chlapci!T18)</f>
        <v>0</v>
      </c>
    </row>
    <row r="18" spans="1:3" ht="12.75">
      <c r="A18" s="13"/>
      <c r="B18" s="12">
        <f>(chlapci!S19)</f>
      </c>
      <c r="C18" s="14">
        <f>(chlapci!T19)</f>
        <v>0</v>
      </c>
    </row>
    <row r="19" spans="1:3" ht="12.75">
      <c r="A19" s="13"/>
      <c r="B19" s="12">
        <f>(chlapci!S20)</f>
      </c>
      <c r="C19" s="14">
        <f>(chlapci!T20)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1"/>
  <sheetViews>
    <sheetView zoomScale="70" zoomScaleNormal="70" zoomScalePageLayoutView="0" workbookViewId="0" topLeftCell="C1">
      <pane ySplit="1" topLeftCell="A8" activePane="bottomLeft" state="frozen"/>
      <selection pane="topLeft" activeCell="A1" sqref="A1"/>
      <selection pane="bottomLeft" activeCell="I37" sqref="I37"/>
    </sheetView>
  </sheetViews>
  <sheetFormatPr defaultColWidth="9.00390625" defaultRowHeight="12.75"/>
  <cols>
    <col min="1" max="1" width="5.875" style="7" customWidth="1"/>
    <col min="2" max="2" width="25.375" style="7" customWidth="1"/>
    <col min="3" max="3" width="24.75390625" style="7" customWidth="1"/>
    <col min="4" max="4" width="5.875" style="7" bestFit="1" customWidth="1"/>
    <col min="5" max="5" width="5.00390625" style="7" customWidth="1"/>
    <col min="6" max="6" width="6.625" style="7" bestFit="1" customWidth="1"/>
    <col min="7" max="7" width="5.375" style="7" customWidth="1"/>
    <col min="8" max="8" width="7.25390625" style="7" bestFit="1" customWidth="1"/>
    <col min="9" max="9" width="5.00390625" style="7" customWidth="1"/>
    <col min="10" max="10" width="6.625" style="7" bestFit="1" customWidth="1"/>
    <col min="11" max="11" width="5.125" style="7" customWidth="1"/>
    <col min="12" max="12" width="7.125" style="7" bestFit="1" customWidth="1"/>
    <col min="13" max="13" width="5.625" style="7" customWidth="1"/>
    <col min="14" max="14" width="11.625" style="7" hidden="1" customWidth="1"/>
    <col min="15" max="15" width="8.25390625" style="7" bestFit="1" customWidth="1"/>
    <col min="16" max="16" width="5.125" style="7" customWidth="1"/>
    <col min="17" max="17" width="11.00390625" style="7" customWidth="1"/>
    <col min="18" max="16384" width="9.125" style="7" customWidth="1"/>
  </cols>
  <sheetData>
    <row r="1" spans="1:17" ht="24" customHeight="1" thickBot="1">
      <c r="A1" s="11" t="s">
        <v>0</v>
      </c>
      <c r="B1" s="1" t="str">
        <f>('[1]chlapci'!B1)</f>
        <v>Příjmení  a jméno</v>
      </c>
      <c r="C1" s="2" t="s">
        <v>1</v>
      </c>
      <c r="D1" s="3" t="s">
        <v>2</v>
      </c>
      <c r="E1" s="4" t="s">
        <v>3</v>
      </c>
      <c r="F1" s="1" t="s">
        <v>4</v>
      </c>
      <c r="G1" s="4" t="s">
        <v>3</v>
      </c>
      <c r="H1" s="1" t="s">
        <v>5</v>
      </c>
      <c r="I1" s="4" t="s">
        <v>3</v>
      </c>
      <c r="J1" s="1" t="s">
        <v>6</v>
      </c>
      <c r="K1" s="4" t="s">
        <v>3</v>
      </c>
      <c r="L1" s="1" t="s">
        <v>7</v>
      </c>
      <c r="M1" s="4" t="s">
        <v>3</v>
      </c>
      <c r="N1" s="9" t="s">
        <v>19</v>
      </c>
      <c r="O1" s="10" t="s">
        <v>23</v>
      </c>
      <c r="P1" s="5" t="s">
        <v>3</v>
      </c>
      <c r="Q1" s="6" t="s">
        <v>13</v>
      </c>
    </row>
    <row r="2" spans="1:17" ht="15">
      <c r="A2" s="8">
        <f>(chlapci!A2)</f>
        <v>1</v>
      </c>
      <c r="B2" s="8" t="str">
        <f>(chlapci!B2)</f>
        <v>Jakub Omcirk</v>
      </c>
      <c r="C2" s="8" t="str">
        <f>(chlapci!C2)</f>
        <v>Tachov Zárečná</v>
      </c>
      <c r="D2" s="8">
        <f>(chlapci!D2)</f>
        <v>8.4</v>
      </c>
      <c r="E2" s="8">
        <f>(chlapci!E2)</f>
        <v>388</v>
      </c>
      <c r="F2" s="8">
        <f>(chlapci!F2)</f>
        <v>0</v>
      </c>
      <c r="G2" s="8" t="str">
        <f>(chlapci!G2)</f>
        <v> </v>
      </c>
      <c r="H2" s="8">
        <f>(chlapci!H2)</f>
        <v>130</v>
      </c>
      <c r="I2" s="8">
        <f>(chlapci!I2)</f>
        <v>250</v>
      </c>
      <c r="J2" s="8">
        <f>(chlapci!J2)</f>
        <v>7.2</v>
      </c>
      <c r="K2" s="8">
        <f>(chlapci!K2)</f>
        <v>319</v>
      </c>
      <c r="L2" s="8">
        <f>(chlapci!L2)</f>
        <v>0</v>
      </c>
      <c r="M2" s="8" t="str">
        <f>(chlapci!M2)</f>
        <v> </v>
      </c>
      <c r="N2" s="8">
        <f>(chlapci!N2)</f>
        <v>347.2</v>
      </c>
      <c r="O2" s="8" t="str">
        <f>(chlapci!O2)</f>
        <v>3:47,,0</v>
      </c>
      <c r="P2" s="8">
        <f>(chlapci!P2)</f>
        <v>278</v>
      </c>
      <c r="Q2" s="8">
        <f>(chlapci!Q2)</f>
        <v>1235</v>
      </c>
    </row>
    <row r="3" spans="1:17" ht="15">
      <c r="A3" s="8">
        <f>(chlapci!A3)</f>
        <v>2</v>
      </c>
      <c r="B3" s="8" t="str">
        <f>(chlapci!B3)</f>
        <v>Ondřej Buben</v>
      </c>
      <c r="C3" s="8" t="str">
        <f>(chlapci!C3)</f>
        <v>Tachov Zárečná</v>
      </c>
      <c r="D3" s="8">
        <f>(chlapci!D3)</f>
        <v>8.4</v>
      </c>
      <c r="E3" s="8">
        <f>(chlapci!E3)</f>
        <v>388</v>
      </c>
      <c r="F3" s="8">
        <f>(chlapci!F3)</f>
        <v>0</v>
      </c>
      <c r="G3" s="8" t="str">
        <f>(chlapci!G3)</f>
        <v> </v>
      </c>
      <c r="H3" s="8">
        <f>(chlapci!H3)</f>
        <v>146</v>
      </c>
      <c r="I3" s="8">
        <f>(chlapci!I3)</f>
        <v>360</v>
      </c>
      <c r="J3" s="8">
        <f>(chlapci!J3)</f>
        <v>8.1</v>
      </c>
      <c r="K3" s="8">
        <f>(chlapci!K3)</f>
        <v>372</v>
      </c>
      <c r="L3" s="8">
        <f>(chlapci!L3)</f>
        <v>0</v>
      </c>
      <c r="M3" s="8" t="str">
        <f>(chlapci!M3)</f>
        <v> </v>
      </c>
      <c r="N3" s="8">
        <f>(chlapci!N3)</f>
        <v>315.5</v>
      </c>
      <c r="O3" s="8" t="str">
        <f>(chlapci!O3)</f>
        <v>3:15,,0</v>
      </c>
      <c r="P3" s="8">
        <f>(chlapci!P3)</f>
        <v>524</v>
      </c>
      <c r="Q3" s="8">
        <f>(chlapci!Q3)</f>
        <v>1644</v>
      </c>
    </row>
    <row r="4" spans="1:17" ht="15">
      <c r="A4" s="8">
        <f>(chlapci!A4)</f>
        <v>3</v>
      </c>
      <c r="B4" s="8" t="str">
        <f>(chlapci!B4)</f>
        <v>Václav Habart</v>
      </c>
      <c r="C4" s="8" t="str">
        <f>(chlapci!C4)</f>
        <v>Tachov Zárečná</v>
      </c>
      <c r="D4" s="8">
        <f>(chlapci!D4)</f>
        <v>8.5</v>
      </c>
      <c r="E4" s="8">
        <f>(chlapci!E4)</f>
        <v>364</v>
      </c>
      <c r="F4" s="8">
        <f>(chlapci!F4)</f>
        <v>458</v>
      </c>
      <c r="G4" s="8">
        <f>(chlapci!G4)</f>
        <v>304</v>
      </c>
      <c r="H4" s="8">
        <f>(chlapci!H4)</f>
        <v>0</v>
      </c>
      <c r="I4" s="8" t="str">
        <f>(chlapci!I4)</f>
        <v> </v>
      </c>
      <c r="J4" s="8">
        <f>(chlapci!J4)</f>
        <v>0</v>
      </c>
      <c r="K4" s="8" t="str">
        <f>(chlapci!K4)</f>
        <v> </v>
      </c>
      <c r="L4" s="8">
        <f>(chlapci!L4)</f>
        <v>48.79</v>
      </c>
      <c r="M4" s="8">
        <f>(chlapci!M4)</f>
        <v>298</v>
      </c>
      <c r="N4" s="8">
        <f>(chlapci!N4)</f>
        <v>339.4</v>
      </c>
      <c r="O4" s="8" t="str">
        <f>(chlapci!O4)</f>
        <v>3:39,,0</v>
      </c>
      <c r="P4" s="8">
        <f>(chlapci!P4)</f>
        <v>332</v>
      </c>
      <c r="Q4" s="8">
        <f>(chlapci!Q4)</f>
        <v>1298</v>
      </c>
    </row>
    <row r="5" spans="1:17" ht="15">
      <c r="A5" s="8">
        <f>(chlapci!A5)</f>
        <v>4</v>
      </c>
      <c r="B5" s="8" t="str">
        <f>(chlapci!B5)</f>
        <v>Dominik Križan</v>
      </c>
      <c r="C5" s="8" t="str">
        <f>(chlapci!C5)</f>
        <v>Tachov Zárečná</v>
      </c>
      <c r="D5" s="8">
        <f>(chlapci!D5)</f>
        <v>8.6</v>
      </c>
      <c r="E5" s="8">
        <f>(chlapci!E5)</f>
        <v>340</v>
      </c>
      <c r="F5" s="8">
        <f>(chlapci!F5)</f>
        <v>441</v>
      </c>
      <c r="G5" s="8">
        <f>(chlapci!G5)</f>
        <v>274</v>
      </c>
      <c r="H5" s="8">
        <f>(chlapci!H5)</f>
        <v>0</v>
      </c>
      <c r="I5" s="8" t="str">
        <f>(chlapci!I5)</f>
        <v> </v>
      </c>
      <c r="J5" s="8">
        <f>(chlapci!J5)</f>
        <v>0</v>
      </c>
      <c r="K5" s="8" t="str">
        <f>(chlapci!K5)</f>
        <v> </v>
      </c>
      <c r="L5" s="8">
        <f>(chlapci!L5)</f>
        <v>64.7</v>
      </c>
      <c r="M5" s="8">
        <f>(chlapci!M5)</f>
        <v>435</v>
      </c>
      <c r="N5" s="8">
        <f>(chlapci!N5)</f>
        <v>359.4</v>
      </c>
      <c r="O5" s="8" t="str">
        <f>(chlapci!O5)</f>
        <v>3:59,,0</v>
      </c>
      <c r="P5" s="8">
        <f>(chlapci!P5)</f>
        <v>203</v>
      </c>
      <c r="Q5" s="8">
        <f>(chlapci!Q5)</f>
        <v>1252</v>
      </c>
    </row>
    <row r="6" spans="1:17" ht="15">
      <c r="A6" s="8">
        <f>(chlapci!A6)</f>
        <v>5</v>
      </c>
      <c r="B6" s="8" t="str">
        <f>(chlapci!B6)</f>
        <v>Tobiáš Roháč</v>
      </c>
      <c r="C6" s="8" t="str">
        <f>(chlapci!C6)</f>
        <v>Tachov Zárečná</v>
      </c>
      <c r="D6" s="8">
        <f>(chlapci!D6)</f>
        <v>8.8</v>
      </c>
      <c r="E6" s="8">
        <f>(chlapci!E6)</f>
        <v>295</v>
      </c>
      <c r="F6" s="8">
        <f>(chlapci!F6)</f>
        <v>450</v>
      </c>
      <c r="G6" s="8">
        <f>(chlapci!G6)</f>
        <v>290</v>
      </c>
      <c r="H6" s="8">
        <f>(chlapci!H6)</f>
        <v>0</v>
      </c>
      <c r="I6" s="8" t="str">
        <f>(chlapci!I6)</f>
        <v> </v>
      </c>
      <c r="J6" s="8">
        <f>(chlapci!J6)</f>
        <v>0</v>
      </c>
      <c r="K6" s="8" t="str">
        <f>(chlapci!K6)</f>
        <v> </v>
      </c>
      <c r="L6" s="8">
        <f>(chlapci!L6)</f>
        <v>45.49</v>
      </c>
      <c r="M6" s="8">
        <f>(chlapci!M6)</f>
        <v>270</v>
      </c>
      <c r="N6" s="8">
        <f>(chlapci!N6)</f>
        <v>316.3</v>
      </c>
      <c r="O6" s="8" t="str">
        <f>(chlapci!O6)</f>
        <v>3:16,,0</v>
      </c>
      <c r="P6" s="8">
        <f>(chlapci!P6)</f>
        <v>515</v>
      </c>
      <c r="Q6" s="8">
        <f>(chlapci!Q6)</f>
        <v>1370</v>
      </c>
    </row>
    <row r="7" spans="1:17" ht="15">
      <c r="A7" s="8">
        <f>(chlapci!A7)</f>
        <v>6</v>
      </c>
      <c r="B7" s="8" t="str">
        <f>(chlapci!B7)</f>
        <v>Jakub Papež</v>
      </c>
      <c r="C7" s="8" t="str">
        <f>(chlapci!C7)</f>
        <v>Přeštice</v>
      </c>
      <c r="D7" s="8">
        <f>(chlapci!D7)</f>
        <v>7.6</v>
      </c>
      <c r="E7" s="8">
        <f>(chlapci!E7)</f>
        <v>607</v>
      </c>
      <c r="F7" s="8">
        <f>(chlapci!F7)</f>
        <v>532</v>
      </c>
      <c r="G7" s="8">
        <f>(chlapci!G7)</f>
        <v>445</v>
      </c>
      <c r="H7" s="8">
        <f>(chlapci!H7)</f>
        <v>0</v>
      </c>
      <c r="I7" s="8" t="str">
        <f>(chlapci!I7)</f>
        <v> </v>
      </c>
      <c r="J7" s="8">
        <f>(chlapci!J7)</f>
        <v>9.07</v>
      </c>
      <c r="K7" s="8">
        <f>(chlapci!K7)</f>
        <v>430</v>
      </c>
      <c r="L7" s="8">
        <f>(chlapci!L7)</f>
        <v>0</v>
      </c>
      <c r="M7" s="8" t="str">
        <f>(chlapci!M7)</f>
        <v> </v>
      </c>
      <c r="N7" s="8">
        <f>(chlapci!N7)</f>
        <v>304.5</v>
      </c>
      <c r="O7" s="8" t="str">
        <f>(chlapci!O7)</f>
        <v>3:04,,0</v>
      </c>
      <c r="P7" s="8">
        <f>(chlapci!P7)</f>
        <v>623</v>
      </c>
      <c r="Q7" s="8">
        <f>(chlapci!Q7)</f>
        <v>2105</v>
      </c>
    </row>
    <row r="8" spans="1:17" ht="15">
      <c r="A8" s="8">
        <f>(chlapci!A8)</f>
        <v>7</v>
      </c>
      <c r="B8" s="8" t="str">
        <f>(chlapci!B8)</f>
        <v>Miroslav Polívka</v>
      </c>
      <c r="C8" s="8" t="str">
        <f>(chlapci!C8)</f>
        <v>Přeštice</v>
      </c>
      <c r="D8" s="8">
        <f>(chlapci!D8)</f>
        <v>7.8</v>
      </c>
      <c r="E8" s="8">
        <f>(chlapci!E8)</f>
        <v>548</v>
      </c>
      <c r="F8" s="8">
        <f>(chlapci!F8)</f>
        <v>0</v>
      </c>
      <c r="G8" s="8" t="str">
        <f>(chlapci!G8)</f>
        <v> </v>
      </c>
      <c r="H8" s="8">
        <f>(chlapci!H8)</f>
        <v>150</v>
      </c>
      <c r="I8" s="8">
        <f>(chlapci!I8)</f>
        <v>389</v>
      </c>
      <c r="J8" s="8">
        <f>(chlapci!J8)</f>
        <v>10.72</v>
      </c>
      <c r="K8" s="8">
        <f>(chlapci!K8)</f>
        <v>529</v>
      </c>
      <c r="L8" s="8">
        <f>(chlapci!L8)</f>
        <v>0</v>
      </c>
      <c r="M8" s="8" t="str">
        <f>(chlapci!M8)</f>
        <v> </v>
      </c>
      <c r="N8" s="8">
        <f>(chlapci!N8)</f>
        <v>324.8</v>
      </c>
      <c r="O8" s="8" t="str">
        <f>(chlapci!O8)</f>
        <v>3:24,,0</v>
      </c>
      <c r="P8" s="8">
        <f>(chlapci!P8)</f>
        <v>443</v>
      </c>
      <c r="Q8" s="8">
        <f>(chlapci!Q8)</f>
        <v>1909</v>
      </c>
    </row>
    <row r="9" spans="1:17" ht="15">
      <c r="A9" s="8">
        <f>(chlapci!A9)</f>
        <v>8</v>
      </c>
      <c r="B9" s="8" t="str">
        <f>(chlapci!B9)</f>
        <v>Michal Pergler</v>
      </c>
      <c r="C9" s="8" t="str">
        <f>(chlapci!C9)</f>
        <v>Přeštice</v>
      </c>
      <c r="D9" s="8">
        <f>(chlapci!D9)</f>
        <v>8.8</v>
      </c>
      <c r="E9" s="8">
        <f>(chlapci!E9)</f>
        <v>295</v>
      </c>
      <c r="F9" s="8">
        <f>(chlapci!F9)</f>
        <v>428</v>
      </c>
      <c r="G9" s="8">
        <f>(chlapci!G9)</f>
        <v>252</v>
      </c>
      <c r="H9" s="8">
        <f>(chlapci!H9)</f>
        <v>0</v>
      </c>
      <c r="I9" s="8" t="str">
        <f>(chlapci!I9)</f>
        <v> </v>
      </c>
      <c r="J9" s="8">
        <f>(chlapci!J9)</f>
        <v>0</v>
      </c>
      <c r="K9" s="8" t="str">
        <f>(chlapci!K9)</f>
        <v> </v>
      </c>
      <c r="L9" s="8">
        <f>(chlapci!L9)</f>
        <v>47.05</v>
      </c>
      <c r="M9" s="8">
        <f>(chlapci!M9)</f>
        <v>283</v>
      </c>
      <c r="N9" s="8">
        <f>(chlapci!N9)</f>
        <v>302.3</v>
      </c>
      <c r="O9" s="8" t="str">
        <f>(chlapci!O9)</f>
        <v>3:02,,0</v>
      </c>
      <c r="P9" s="8">
        <f>(chlapci!P9)</f>
        <v>644</v>
      </c>
      <c r="Q9" s="8">
        <f>(chlapci!Q9)</f>
        <v>1474</v>
      </c>
    </row>
    <row r="10" spans="1:17" ht="15">
      <c r="A10" s="8">
        <f>(chlapci!A10)</f>
        <v>9</v>
      </c>
      <c r="B10" s="8" t="str">
        <f>(chlapci!B10)</f>
        <v>Aleš Trachta</v>
      </c>
      <c r="C10" s="8" t="str">
        <f>(chlapci!C10)</f>
        <v>Přeštice</v>
      </c>
      <c r="D10" s="8">
        <f>(chlapci!D10)</f>
        <v>8.1</v>
      </c>
      <c r="E10" s="8">
        <f>(chlapci!E10)</f>
        <v>465</v>
      </c>
      <c r="F10" s="8">
        <f>(chlapci!F10)</f>
        <v>468</v>
      </c>
      <c r="G10" s="8">
        <f>(chlapci!G10)</f>
        <v>323</v>
      </c>
      <c r="H10" s="8">
        <f>(chlapci!H10)</f>
        <v>0</v>
      </c>
      <c r="I10" s="8" t="str">
        <f>(chlapci!I10)</f>
        <v> </v>
      </c>
      <c r="J10" s="8">
        <f>(chlapci!J10)</f>
        <v>0</v>
      </c>
      <c r="K10" s="8" t="str">
        <f>(chlapci!K10)</f>
        <v> </v>
      </c>
      <c r="L10" s="8">
        <f>(chlapci!L10)</f>
        <v>49.48</v>
      </c>
      <c r="M10" s="8">
        <f>(chlapci!M10)</f>
        <v>303</v>
      </c>
      <c r="N10" s="8">
        <f>(chlapci!N10)</f>
        <v>3276</v>
      </c>
      <c r="O10" s="8" t="str">
        <f>(chlapci!O10)</f>
        <v>3:27,60</v>
      </c>
      <c r="P10" s="8">
        <f>(chlapci!P10)</f>
        <v>421</v>
      </c>
      <c r="Q10" s="8">
        <f>(chlapci!Q10)</f>
        <v>1512</v>
      </c>
    </row>
    <row r="11" spans="1:17" ht="15">
      <c r="A11" s="8">
        <f>(chlapci!A11)</f>
        <v>10</v>
      </c>
      <c r="B11" s="8" t="str">
        <f>(chlapci!B11)</f>
        <v>Jan Roháč</v>
      </c>
      <c r="C11" s="8" t="str">
        <f>(chlapci!C11)</f>
        <v>Přeštice</v>
      </c>
      <c r="D11" s="8">
        <f>(chlapci!D11)</f>
        <v>8</v>
      </c>
      <c r="E11" s="8">
        <f>(chlapci!E11)</f>
        <v>492</v>
      </c>
      <c r="F11" s="8">
        <f>(chlapci!F11)</f>
        <v>0</v>
      </c>
      <c r="G11" s="8" t="str">
        <f>(chlapci!G11)</f>
        <v> </v>
      </c>
      <c r="H11" s="8">
        <f>(chlapci!H11)</f>
        <v>154</v>
      </c>
      <c r="I11" s="8">
        <f>(chlapci!I11)</f>
        <v>419</v>
      </c>
      <c r="J11" s="8">
        <f>(chlapci!J11)</f>
        <v>8.17</v>
      </c>
      <c r="K11" s="8">
        <f>(chlapci!K11)</f>
        <v>376</v>
      </c>
      <c r="L11" s="8">
        <f>(chlapci!L11)</f>
        <v>0</v>
      </c>
      <c r="M11" s="8" t="str">
        <f>(chlapci!M11)</f>
        <v> </v>
      </c>
      <c r="N11" s="8">
        <f>(chlapci!N11)</f>
        <v>323.7</v>
      </c>
      <c r="O11" s="8" t="str">
        <f>(chlapci!O11)</f>
        <v>3:23,,0</v>
      </c>
      <c r="P11" s="8">
        <f>(chlapci!P11)</f>
        <v>452</v>
      </c>
      <c r="Q11" s="8">
        <f>(chlapci!Q11)</f>
        <v>1739</v>
      </c>
    </row>
    <row r="12" spans="1:17" ht="15">
      <c r="A12" s="8">
        <f>(chlapci!A12)</f>
        <v>11</v>
      </c>
      <c r="B12" s="8" t="str">
        <f>(chlapci!B12)</f>
        <v>Štěpán Švelch</v>
      </c>
      <c r="C12" s="8" t="str">
        <f>(chlapci!C12)</f>
        <v>Sušice TGM</v>
      </c>
      <c r="D12" s="8">
        <f>(chlapci!D12)</f>
        <v>8.1</v>
      </c>
      <c r="E12" s="8">
        <f>(chlapci!E12)</f>
        <v>465</v>
      </c>
      <c r="F12" s="8">
        <f>(chlapci!F12)</f>
        <v>0</v>
      </c>
      <c r="G12" s="8" t="str">
        <f>(chlapci!G12)</f>
        <v> </v>
      </c>
      <c r="H12" s="8">
        <f>(chlapci!H12)</f>
        <v>154</v>
      </c>
      <c r="I12" s="8">
        <f>(chlapci!I12)</f>
        <v>419</v>
      </c>
      <c r="J12" s="8">
        <f>(chlapci!J12)</f>
        <v>9.28</v>
      </c>
      <c r="K12" s="8">
        <f>(chlapci!K12)</f>
        <v>443</v>
      </c>
      <c r="L12" s="8">
        <f>(chlapci!L12)</f>
        <v>0</v>
      </c>
      <c r="M12" s="8" t="str">
        <f>(chlapci!M12)</f>
        <v> </v>
      </c>
      <c r="N12" s="8">
        <f>(chlapci!N12)</f>
        <v>311.7</v>
      </c>
      <c r="O12" s="8" t="str">
        <f>(chlapci!O12)</f>
        <v>3:11,,0</v>
      </c>
      <c r="P12" s="8">
        <f>(chlapci!P12)</f>
        <v>556</v>
      </c>
      <c r="Q12" s="8">
        <f>(chlapci!Q12)</f>
        <v>1883</v>
      </c>
    </row>
    <row r="13" spans="1:17" ht="15">
      <c r="A13" s="8">
        <f>(chlapci!A13)</f>
        <v>12</v>
      </c>
      <c r="B13" s="8" t="str">
        <f>(chlapci!B13)</f>
        <v>Pavel Kaltenbrunner</v>
      </c>
      <c r="C13" s="8" t="str">
        <f>(chlapci!C13)</f>
        <v>Sušice TGM</v>
      </c>
      <c r="D13" s="8">
        <f>(chlapci!D13)</f>
        <v>8</v>
      </c>
      <c r="E13" s="8">
        <f>(chlapci!E13)</f>
        <v>492</v>
      </c>
      <c r="F13" s="8">
        <f>(chlapci!F13)</f>
        <v>0</v>
      </c>
      <c r="G13" s="8" t="str">
        <f>(chlapci!G13)</f>
        <v> </v>
      </c>
      <c r="H13" s="8">
        <f>(chlapci!H13)</f>
        <v>146</v>
      </c>
      <c r="I13" s="8">
        <f>(chlapci!I13)</f>
        <v>360</v>
      </c>
      <c r="J13" s="8">
        <f>(chlapci!J13)</f>
        <v>0</v>
      </c>
      <c r="K13" s="8" t="str">
        <f>(chlapci!K13)</f>
        <v> </v>
      </c>
      <c r="L13" s="8">
        <f>(chlapci!L13)</f>
        <v>45.56</v>
      </c>
      <c r="M13" s="8">
        <f>(chlapci!M13)</f>
        <v>270</v>
      </c>
      <c r="N13" s="8">
        <f>(chlapci!N13)</f>
        <v>313.6</v>
      </c>
      <c r="O13" s="8" t="str">
        <f>(chlapci!O13)</f>
        <v>3:13,,0</v>
      </c>
      <c r="P13" s="8">
        <f>(chlapci!P13)</f>
        <v>539</v>
      </c>
      <c r="Q13" s="8">
        <f>(chlapci!Q13)</f>
        <v>1661</v>
      </c>
    </row>
    <row r="14" spans="1:17" ht="15">
      <c r="A14" s="8">
        <f>(chlapci!A14)</f>
        <v>13</v>
      </c>
      <c r="B14" s="8" t="str">
        <f>(chlapci!B14)</f>
        <v>Šimon Stolička</v>
      </c>
      <c r="C14" s="8" t="str">
        <f>(chlapci!C14)</f>
        <v>Sušice TGM</v>
      </c>
      <c r="D14" s="8">
        <f>(chlapci!D14)</f>
        <v>7.9</v>
      </c>
      <c r="E14" s="8">
        <f>(chlapci!E14)</f>
        <v>520</v>
      </c>
      <c r="F14" s="8">
        <f>(chlapci!F14)</f>
        <v>487</v>
      </c>
      <c r="G14" s="8">
        <f>(chlapci!G14)</f>
        <v>358</v>
      </c>
      <c r="H14" s="8">
        <f>(chlapci!H14)</f>
        <v>0</v>
      </c>
      <c r="I14" s="8" t="str">
        <f>(chlapci!I14)</f>
        <v> </v>
      </c>
      <c r="J14" s="8">
        <f>(chlapci!J14)</f>
        <v>8.07</v>
      </c>
      <c r="K14" s="8">
        <f>(chlapci!K14)</f>
        <v>370</v>
      </c>
      <c r="L14" s="8">
        <f>(chlapci!L14)</f>
        <v>0</v>
      </c>
      <c r="M14" s="8" t="str">
        <f>(chlapci!M14)</f>
        <v> </v>
      </c>
      <c r="N14" s="8">
        <f>(chlapci!N14)</f>
        <v>325</v>
      </c>
      <c r="O14" s="8" t="str">
        <f>(chlapci!O14)</f>
        <v>3:25,0</v>
      </c>
      <c r="P14" s="8">
        <f>(chlapci!P14)</f>
        <v>438</v>
      </c>
      <c r="Q14" s="8">
        <f>(chlapci!Q14)</f>
        <v>1686</v>
      </c>
    </row>
    <row r="15" spans="1:17" ht="15">
      <c r="A15" s="8">
        <f>(chlapci!A15)</f>
        <v>14</v>
      </c>
      <c r="B15" s="8" t="str">
        <f>(chlapci!B15)</f>
        <v>Matyáš Drábek</v>
      </c>
      <c r="C15" s="8" t="str">
        <f>(chlapci!C15)</f>
        <v>Sušice TGM</v>
      </c>
      <c r="D15" s="8">
        <f>(chlapci!D15)</f>
        <v>8</v>
      </c>
      <c r="E15" s="8">
        <f>(chlapci!E15)</f>
        <v>492</v>
      </c>
      <c r="F15" s="8">
        <f>(chlapci!F15)</f>
        <v>478</v>
      </c>
      <c r="G15" s="8">
        <f>(chlapci!G15)</f>
        <v>341</v>
      </c>
      <c r="H15" s="8">
        <f>(chlapci!H15)</f>
        <v>0</v>
      </c>
      <c r="I15" s="8" t="str">
        <f>(chlapci!I15)</f>
        <v> </v>
      </c>
      <c r="J15" s="8">
        <f>(chlapci!J15)</f>
        <v>9.69</v>
      </c>
      <c r="K15" s="8">
        <f>(chlapci!K15)</f>
        <v>467</v>
      </c>
      <c r="L15" s="8">
        <f>(chlapci!L15)</f>
        <v>0</v>
      </c>
      <c r="M15" s="8" t="str">
        <f>(chlapci!M15)</f>
        <v> </v>
      </c>
      <c r="N15" s="8">
        <f>(chlapci!N15)</f>
        <v>333.4</v>
      </c>
      <c r="O15" s="8" t="str">
        <f>(chlapci!O15)</f>
        <v>3:33,,0</v>
      </c>
      <c r="P15" s="8">
        <f>(chlapci!P15)</f>
        <v>376</v>
      </c>
      <c r="Q15" s="8">
        <f>(chlapci!Q15)</f>
        <v>1676</v>
      </c>
    </row>
    <row r="16" spans="1:17" ht="15">
      <c r="A16" s="8">
        <f>(chlapci!A16)</f>
        <v>15</v>
      </c>
      <c r="B16" s="8" t="str">
        <f>(chlapci!B16)</f>
        <v>Václav Tykal</v>
      </c>
      <c r="C16" s="8" t="str">
        <f>(chlapci!C16)</f>
        <v>Sušice TGM</v>
      </c>
      <c r="D16" s="8">
        <f>(chlapci!D16)</f>
        <v>9.1</v>
      </c>
      <c r="E16" s="8">
        <f>(chlapci!E16)</f>
        <v>233</v>
      </c>
      <c r="F16" s="8">
        <f>(chlapci!F16)</f>
        <v>410</v>
      </c>
      <c r="G16" s="8">
        <f>(chlapci!G16)</f>
        <v>222</v>
      </c>
      <c r="H16" s="8">
        <f>(chlapci!H16)</f>
        <v>0</v>
      </c>
      <c r="I16" s="8" t="str">
        <f>(chlapci!I16)</f>
        <v> </v>
      </c>
      <c r="J16" s="8">
        <f>(chlapci!J16)</f>
        <v>0</v>
      </c>
      <c r="K16" s="8" t="str">
        <f>(chlapci!K16)</f>
        <v> </v>
      </c>
      <c r="L16" s="8">
        <f>(chlapci!L16)</f>
        <v>50.49</v>
      </c>
      <c r="M16" s="8">
        <f>(chlapci!M16)</f>
        <v>312</v>
      </c>
      <c r="N16" s="8">
        <f>(chlapci!N16)</f>
        <v>328.5</v>
      </c>
      <c r="O16" s="8" t="str">
        <f>(chlapci!O16)</f>
        <v>3:28,,0</v>
      </c>
      <c r="P16" s="8">
        <f>(chlapci!P16)</f>
        <v>414</v>
      </c>
      <c r="Q16" s="8">
        <f>(chlapci!Q16)</f>
        <v>1181</v>
      </c>
    </row>
    <row r="17" spans="1:17" ht="15">
      <c r="A17" s="8">
        <f>(chlapci!A17)</f>
        <v>16</v>
      </c>
      <c r="B17" s="8" t="str">
        <f>(chlapci!B17)</f>
        <v>Jiří Roučka</v>
      </c>
      <c r="C17" s="8" t="str">
        <f>(chlapci!C17)</f>
        <v>Planá</v>
      </c>
      <c r="D17" s="8">
        <f>(chlapci!D17)</f>
        <v>8.1</v>
      </c>
      <c r="E17" s="8">
        <f>(chlapci!E17)</f>
        <v>465</v>
      </c>
      <c r="F17" s="8">
        <f>(chlapci!F17)</f>
        <v>0</v>
      </c>
      <c r="G17" s="8" t="str">
        <f>(chlapci!G17)</f>
        <v> </v>
      </c>
      <c r="H17" s="8">
        <f>(chlapci!H17)</f>
        <v>146</v>
      </c>
      <c r="I17" s="8">
        <f>(chlapci!I17)</f>
        <v>360</v>
      </c>
      <c r="J17" s="8">
        <f>(chlapci!J17)</f>
        <v>0</v>
      </c>
      <c r="K17" s="8" t="str">
        <f>(chlapci!K17)</f>
        <v> </v>
      </c>
      <c r="L17" s="8">
        <f>(chlapci!L17)</f>
        <v>56.68</v>
      </c>
      <c r="M17" s="8">
        <f>(chlapci!M17)</f>
        <v>365</v>
      </c>
      <c r="N17" s="8">
        <f>(chlapci!N17)</f>
        <v>337.9</v>
      </c>
      <c r="O17" s="8" t="str">
        <f>(chlapci!O17)</f>
        <v>3:37,,0</v>
      </c>
      <c r="P17" s="8">
        <f>(chlapci!P17)</f>
        <v>343</v>
      </c>
      <c r="Q17" s="8">
        <f>(chlapci!Q17)</f>
        <v>1533</v>
      </c>
    </row>
    <row r="18" spans="1:17" ht="15">
      <c r="A18" s="8">
        <f>(chlapci!A18)</f>
        <v>17</v>
      </c>
      <c r="B18" s="8" t="str">
        <f>(chlapci!B18)</f>
        <v>Dominik Štrobl</v>
      </c>
      <c r="C18" s="8" t="str">
        <f>(chlapci!C18)</f>
        <v>Planá</v>
      </c>
      <c r="D18" s="8">
        <f>(chlapci!D18)</f>
        <v>7.2</v>
      </c>
      <c r="E18" s="8">
        <f>(chlapci!E18)</f>
        <v>732</v>
      </c>
      <c r="F18" s="8">
        <f>(chlapci!F18)</f>
        <v>0</v>
      </c>
      <c r="G18" s="8" t="str">
        <f>(chlapci!G18)</f>
        <v> </v>
      </c>
      <c r="H18" s="8">
        <f>(chlapci!H18)</f>
        <v>162</v>
      </c>
      <c r="I18" s="8">
        <f>(chlapci!I18)</f>
        <v>480</v>
      </c>
      <c r="J18" s="8">
        <f>(chlapci!J18)</f>
        <v>9.48</v>
      </c>
      <c r="K18" s="8">
        <f>(chlapci!K18)</f>
        <v>454</v>
      </c>
      <c r="L18" s="8">
        <f>(chlapci!L18)</f>
        <v>0</v>
      </c>
      <c r="M18" s="8" t="str">
        <f>(chlapci!M18)</f>
        <v> </v>
      </c>
      <c r="N18" s="8">
        <f>(chlapci!N18)</f>
        <v>311.5</v>
      </c>
      <c r="O18" s="8" t="str">
        <f>(chlapci!O18)</f>
        <v>3:11,,0</v>
      </c>
      <c r="P18" s="8">
        <f>(chlapci!P18)</f>
        <v>558</v>
      </c>
      <c r="Q18" s="8">
        <f>(chlapci!Q18)</f>
        <v>2224</v>
      </c>
    </row>
    <row r="19" spans="1:17" ht="15">
      <c r="A19" s="8">
        <f>(chlapci!A19)</f>
        <v>18</v>
      </c>
      <c r="B19" s="8" t="str">
        <f>(chlapci!B19)</f>
        <v>Dominik Pešta</v>
      </c>
      <c r="C19" s="8" t="str">
        <f>(chlapci!C19)</f>
        <v>Planá</v>
      </c>
      <c r="D19" s="8">
        <f>(chlapci!D19)</f>
        <v>7.9</v>
      </c>
      <c r="E19" s="8">
        <f>(chlapci!E19)</f>
        <v>520</v>
      </c>
      <c r="F19" s="8">
        <f>(chlapci!F19)</f>
        <v>460</v>
      </c>
      <c r="G19" s="8">
        <f>(chlapci!G19)</f>
        <v>308</v>
      </c>
      <c r="H19" s="8">
        <f>(chlapci!H19)</f>
        <v>0</v>
      </c>
      <c r="I19" s="8" t="str">
        <f>(chlapci!I19)</f>
        <v> </v>
      </c>
      <c r="J19" s="8">
        <f>(chlapci!J19)</f>
        <v>0</v>
      </c>
      <c r="K19" s="8" t="str">
        <f>(chlapci!K19)</f>
        <v> </v>
      </c>
      <c r="L19" s="8">
        <f>(chlapci!L19)</f>
        <v>64.7</v>
      </c>
      <c r="M19" s="8">
        <f>(chlapci!M19)</f>
        <v>435</v>
      </c>
      <c r="N19" s="8">
        <f>(chlapci!N19)</f>
        <v>401.4</v>
      </c>
      <c r="O19" s="8" t="str">
        <f>(chlapci!O19)</f>
        <v>4:01,,0</v>
      </c>
      <c r="P19" s="8">
        <f>(chlapci!P19)</f>
        <v>192</v>
      </c>
      <c r="Q19" s="8">
        <f>(chlapci!Q19)</f>
        <v>1455</v>
      </c>
    </row>
    <row r="20" spans="1:17" ht="15">
      <c r="A20" s="8">
        <f>(chlapci!A20)</f>
        <v>19</v>
      </c>
      <c r="B20" s="8" t="str">
        <f>(chlapci!B20)</f>
        <v>Jakub Pravda</v>
      </c>
      <c r="C20" s="8" t="str">
        <f>(chlapci!C20)</f>
        <v>Planá</v>
      </c>
      <c r="D20" s="8">
        <f>(chlapci!D20)</f>
        <v>8.4</v>
      </c>
      <c r="E20" s="8">
        <f>(chlapci!E20)</f>
        <v>388</v>
      </c>
      <c r="F20" s="8">
        <f>(chlapci!F20)</f>
        <v>456</v>
      </c>
      <c r="G20" s="8">
        <f>(chlapci!G20)</f>
        <v>301</v>
      </c>
      <c r="H20" s="8">
        <f>(chlapci!H20)</f>
        <v>0</v>
      </c>
      <c r="I20" s="8" t="str">
        <f>(chlapci!I20)</f>
        <v> </v>
      </c>
      <c r="J20" s="8">
        <f>(chlapci!J20)</f>
        <v>9.17</v>
      </c>
      <c r="K20" s="8">
        <f>(chlapci!K20)</f>
        <v>436</v>
      </c>
      <c r="L20" s="8">
        <f>(chlapci!L20)</f>
        <v>0</v>
      </c>
      <c r="M20" s="8" t="str">
        <f>(chlapci!M20)</f>
        <v> </v>
      </c>
      <c r="N20" s="8">
        <f>(chlapci!N20)</f>
        <v>341.1</v>
      </c>
      <c r="O20" s="8" t="str">
        <f>(chlapci!O20)</f>
        <v>3:41,,0</v>
      </c>
      <c r="P20" s="8">
        <f>(chlapci!P20)</f>
        <v>320</v>
      </c>
      <c r="Q20" s="8">
        <f>(chlapci!Q20)</f>
        <v>1445</v>
      </c>
    </row>
    <row r="21" spans="1:17" ht="15">
      <c r="A21" s="8">
        <f>(chlapci!A21)</f>
        <v>20</v>
      </c>
      <c r="B21" s="8" t="str">
        <f>(chlapci!B21)</f>
        <v>Martin Kapolka</v>
      </c>
      <c r="C21" s="8" t="str">
        <f>(chlapci!C21)</f>
        <v>Planá</v>
      </c>
      <c r="D21" s="8">
        <f>(chlapci!D21)</f>
        <v>8.3</v>
      </c>
      <c r="E21" s="8">
        <f>(chlapci!E21)</f>
        <v>413</v>
      </c>
      <c r="F21" s="8">
        <f>(chlapci!F21)</f>
        <v>486</v>
      </c>
      <c r="G21" s="8">
        <f>(chlapci!G21)</f>
        <v>356</v>
      </c>
      <c r="H21" s="8">
        <f>(chlapci!H21)</f>
        <v>0</v>
      </c>
      <c r="I21" s="8" t="str">
        <f>(chlapci!I21)</f>
        <v> </v>
      </c>
      <c r="J21" s="8">
        <f>(chlapci!J21)</f>
        <v>8.28</v>
      </c>
      <c r="K21" s="8">
        <f>(chlapci!K21)</f>
        <v>383</v>
      </c>
      <c r="L21" s="8">
        <f>(chlapci!L21)</f>
        <v>0</v>
      </c>
      <c r="M21" s="8" t="str">
        <f>(chlapci!M21)</f>
        <v> </v>
      </c>
      <c r="N21" s="8">
        <f>(chlapci!N21)</f>
        <v>307.5</v>
      </c>
      <c r="O21" s="8" t="str">
        <f>(chlapci!O21)</f>
        <v>3:07,,0</v>
      </c>
      <c r="P21" s="8">
        <f>(chlapci!P21)</f>
        <v>595</v>
      </c>
      <c r="Q21" s="8">
        <f>(chlapci!Q21)</f>
        <v>1747</v>
      </c>
    </row>
    <row r="22" spans="1:17" ht="15">
      <c r="A22" s="8">
        <f>(chlapci!A22)</f>
        <v>21</v>
      </c>
      <c r="B22" s="8" t="str">
        <f>(chlapci!B22)</f>
        <v>Jan Janů</v>
      </c>
      <c r="C22" s="8" t="str">
        <f>(chlapci!C22)</f>
        <v>Domažlice Ko</v>
      </c>
      <c r="D22" s="8">
        <f>(chlapci!D22)</f>
        <v>7.6</v>
      </c>
      <c r="E22" s="8">
        <f>(chlapci!E22)</f>
        <v>607</v>
      </c>
      <c r="F22" s="8">
        <f>(chlapci!F22)</f>
        <v>0</v>
      </c>
      <c r="G22" s="8">
        <f>(chlapci!G22)</f>
        <v>0</v>
      </c>
      <c r="H22" s="8">
        <f>(chlapci!H22)</f>
        <v>0</v>
      </c>
      <c r="I22" s="8" t="str">
        <f>(chlapci!I22)</f>
        <v> </v>
      </c>
      <c r="J22" s="8">
        <f>(chlapci!J22)</f>
        <v>8.1</v>
      </c>
      <c r="K22" s="8">
        <f>(chlapci!K22)</f>
        <v>372</v>
      </c>
      <c r="L22" s="8">
        <f>(chlapci!L22)</f>
        <v>0</v>
      </c>
      <c r="M22" s="8" t="str">
        <f>(chlapci!M22)</f>
        <v> </v>
      </c>
      <c r="N22" s="8">
        <f>(chlapci!N22)</f>
        <v>306.2</v>
      </c>
      <c r="O22" s="8" t="str">
        <f>(chlapci!O22)</f>
        <v>3:06,,0</v>
      </c>
      <c r="P22" s="8">
        <f>(chlapci!P22)</f>
        <v>606</v>
      </c>
      <c r="Q22" s="8">
        <f>(chlapci!Q22)</f>
        <v>1585</v>
      </c>
    </row>
    <row r="23" spans="1:17" ht="15">
      <c r="A23" s="8">
        <f>(chlapci!A23)</f>
        <v>22</v>
      </c>
      <c r="B23" s="8" t="str">
        <f>(chlapci!B23)</f>
        <v>Vojtěch Švajner</v>
      </c>
      <c r="C23" s="8" t="str">
        <f>(chlapci!C23)</f>
        <v>Domažlice Ko</v>
      </c>
      <c r="D23" s="8">
        <f>(chlapci!D23)</f>
        <v>8.3</v>
      </c>
      <c r="E23" s="8">
        <f>(chlapci!E23)</f>
        <v>413</v>
      </c>
      <c r="F23" s="8">
        <f>(chlapci!F23)</f>
        <v>0</v>
      </c>
      <c r="G23" s="8" t="str">
        <f>(chlapci!G23)</f>
        <v> </v>
      </c>
      <c r="H23" s="8">
        <f>(chlapci!H23)</f>
        <v>158</v>
      </c>
      <c r="I23" s="8">
        <f>(chlapci!I23)</f>
        <v>449</v>
      </c>
      <c r="J23" s="8">
        <f>(chlapci!J23)</f>
        <v>10.61</v>
      </c>
      <c r="K23" s="8">
        <f>(chlapci!K23)</f>
        <v>522</v>
      </c>
      <c r="L23" s="8">
        <f>(chlapci!L23)</f>
        <v>0</v>
      </c>
      <c r="M23" s="8" t="str">
        <f>(chlapci!M23)</f>
        <v> </v>
      </c>
      <c r="N23" s="8">
        <f>(chlapci!N23)</f>
        <v>319.5</v>
      </c>
      <c r="O23" s="8" t="str">
        <f>(chlapci!O23)</f>
        <v>3:19,,0</v>
      </c>
      <c r="P23" s="8">
        <f>(chlapci!P23)</f>
        <v>487</v>
      </c>
      <c r="Q23" s="8">
        <f>(chlapci!Q23)</f>
        <v>1871</v>
      </c>
    </row>
    <row r="24" spans="1:17" ht="15">
      <c r="A24" s="8">
        <f>(chlapci!A24)</f>
        <v>23</v>
      </c>
      <c r="B24" s="8" t="str">
        <f>(chlapci!B24)</f>
        <v>Vítězslav März</v>
      </c>
      <c r="C24" s="8" t="str">
        <f>(chlapci!C24)</f>
        <v>Domažlice Ko</v>
      </c>
      <c r="D24" s="8">
        <f>(chlapci!D24)</f>
        <v>7.5</v>
      </c>
      <c r="E24" s="8">
        <f>(chlapci!E24)</f>
        <v>637</v>
      </c>
      <c r="F24" s="8">
        <f>(chlapci!F24)</f>
        <v>0</v>
      </c>
      <c r="G24" s="8" t="str">
        <f>(chlapci!G24)</f>
        <v> </v>
      </c>
      <c r="H24" s="8">
        <f>(chlapci!H24)</f>
        <v>146</v>
      </c>
      <c r="I24" s="8">
        <f>(chlapci!I24)</f>
        <v>360</v>
      </c>
      <c r="J24" s="8">
        <f>(chlapci!J24)</f>
        <v>8.11</v>
      </c>
      <c r="K24" s="8">
        <f>(chlapci!K24)</f>
        <v>373</v>
      </c>
      <c r="L24" s="8">
        <f>(chlapci!L24)</f>
        <v>0</v>
      </c>
      <c r="M24" s="8" t="str">
        <f>(chlapci!M24)</f>
        <v> </v>
      </c>
      <c r="N24" s="8">
        <f>(chlapci!N24)</f>
        <v>332.8</v>
      </c>
      <c r="O24" s="8" t="str">
        <f>(chlapci!O24)</f>
        <v>3:32,,0</v>
      </c>
      <c r="P24" s="8">
        <f>(chlapci!P24)</f>
        <v>380</v>
      </c>
      <c r="Q24" s="8">
        <f>(chlapci!Q24)</f>
        <v>1750</v>
      </c>
    </row>
    <row r="25" spans="1:17" ht="15">
      <c r="A25" s="8">
        <f>(chlapci!A25)</f>
        <v>24</v>
      </c>
      <c r="B25" s="8" t="str">
        <f>(chlapci!B25)</f>
        <v>Daniel Kitzberger</v>
      </c>
      <c r="C25" s="8" t="str">
        <f>(chlapci!C25)</f>
        <v>Domažlice Ko</v>
      </c>
      <c r="D25" s="8">
        <f>(chlapci!D25)</f>
        <v>8.9</v>
      </c>
      <c r="E25" s="8">
        <f>(chlapci!E25)</f>
        <v>274</v>
      </c>
      <c r="F25" s="8">
        <f>(chlapci!F25)</f>
        <v>400</v>
      </c>
      <c r="G25" s="8">
        <f>(chlapci!G25)</f>
        <v>206</v>
      </c>
      <c r="H25" s="8">
        <f>(chlapci!H25)</f>
        <v>0</v>
      </c>
      <c r="I25" s="8" t="str">
        <f>(chlapci!I25)</f>
        <v> </v>
      </c>
      <c r="J25" s="8">
        <f>(chlapci!J25)</f>
        <v>0</v>
      </c>
      <c r="K25" s="8" t="str">
        <f>(chlapci!K25)</f>
        <v> </v>
      </c>
      <c r="L25" s="8">
        <f>(chlapci!L25)</f>
        <v>61.54</v>
      </c>
      <c r="M25" s="8">
        <f>(chlapci!M25)</f>
        <v>407</v>
      </c>
      <c r="N25" s="8">
        <f>(chlapci!N25)</f>
        <v>351.2</v>
      </c>
      <c r="O25" s="8" t="str">
        <f>(chlapci!O25)</f>
        <v>3:51,,0</v>
      </c>
      <c r="P25" s="8">
        <f>(chlapci!P25)</f>
        <v>252</v>
      </c>
      <c r="Q25" s="8">
        <f>(chlapci!Q25)</f>
        <v>1139</v>
      </c>
    </row>
    <row r="26" spans="1:17" ht="15">
      <c r="A26" s="8">
        <f>(chlapci!A26)</f>
        <v>25</v>
      </c>
      <c r="B26" s="8" t="str">
        <f>(chlapci!B26)</f>
        <v>Tadeáš Frček</v>
      </c>
      <c r="C26" s="8" t="str">
        <f>(chlapci!C26)</f>
        <v>Domažlice Ko</v>
      </c>
      <c r="D26" s="8">
        <f>(chlapci!D26)</f>
        <v>8.8</v>
      </c>
      <c r="E26" s="8">
        <f>(chlapci!E26)</f>
        <v>295</v>
      </c>
      <c r="F26" s="8">
        <f>(chlapci!F26)</f>
        <v>0</v>
      </c>
      <c r="G26" s="8" t="str">
        <f>(chlapci!G26)</f>
        <v> </v>
      </c>
      <c r="H26" s="8">
        <f>(chlapci!H26)</f>
        <v>134</v>
      </c>
      <c r="I26" s="8">
        <f>(chlapci!I26)</f>
        <v>276</v>
      </c>
      <c r="J26" s="8">
        <f>(chlapci!J26)</f>
        <v>0</v>
      </c>
      <c r="K26" s="8" t="str">
        <f>(chlapci!K26)</f>
        <v> </v>
      </c>
      <c r="L26" s="8">
        <f>(chlapci!L26)</f>
        <v>55.37</v>
      </c>
      <c r="M26" s="8">
        <f>(chlapci!M26)</f>
        <v>354</v>
      </c>
      <c r="N26" s="8" t="str">
        <f>(chlapci!N26)</f>
        <v>dnf</v>
      </c>
      <c r="O26" s="8" t="str">
        <f>(chlapci!O26)</f>
        <v>dnf</v>
      </c>
      <c r="P26" s="8">
        <f>(chlapci!P26)</f>
        <v>0</v>
      </c>
      <c r="Q26" s="8">
        <f>(chlapci!Q26)</f>
        <v>925</v>
      </c>
    </row>
    <row r="27" spans="1:17" ht="15">
      <c r="A27" s="8">
        <f>(chlapci!A27)</f>
        <v>26</v>
      </c>
      <c r="B27" s="8">
        <f>(chlapci!B27)</f>
        <v>0</v>
      </c>
      <c r="C27" s="8">
        <f>(chlapci!C27)</f>
        <v>0</v>
      </c>
      <c r="D27" s="8">
        <f>(chlapci!D27)</f>
        <v>0</v>
      </c>
      <c r="E27" s="8" t="str">
        <f>(chlapci!E27)</f>
        <v> </v>
      </c>
      <c r="F27" s="8">
        <f>(chlapci!F27)</f>
        <v>0</v>
      </c>
      <c r="G27" s="8" t="str">
        <f>(chlapci!G27)</f>
        <v> </v>
      </c>
      <c r="H27" s="8">
        <f>(chlapci!H27)</f>
        <v>0</v>
      </c>
      <c r="I27" s="8" t="str">
        <f>(chlapci!I27)</f>
        <v> </v>
      </c>
      <c r="J27" s="8">
        <f>(chlapci!J27)</f>
        <v>0</v>
      </c>
      <c r="K27" s="8" t="str">
        <f>(chlapci!K27)</f>
        <v> </v>
      </c>
      <c r="L27" s="8">
        <f>(chlapci!L27)</f>
        <v>0</v>
      </c>
      <c r="M27" s="8" t="str">
        <f>(chlapci!M27)</f>
        <v> </v>
      </c>
      <c r="N27" s="8">
        <f>(chlapci!N27)</f>
        <v>0</v>
      </c>
      <c r="O27" s="8">
        <f>(chlapci!O27)</f>
      </c>
      <c r="P27" s="8">
        <f>(chlapci!P27)</f>
      </c>
      <c r="Q27" s="8">
        <f>(chlapci!Q27)</f>
        <v>0</v>
      </c>
    </row>
    <row r="28" spans="1:17" ht="15">
      <c r="A28" s="8">
        <f>(chlapci!A28)</f>
        <v>27</v>
      </c>
      <c r="B28" s="8">
        <f>(chlapci!B28)</f>
        <v>0</v>
      </c>
      <c r="C28" s="8">
        <f>(chlapci!C28)</f>
        <v>0</v>
      </c>
      <c r="D28" s="8">
        <f>(chlapci!D28)</f>
        <v>0</v>
      </c>
      <c r="E28" s="8" t="str">
        <f>(chlapci!E28)</f>
        <v> </v>
      </c>
      <c r="F28" s="8">
        <f>(chlapci!F28)</f>
        <v>0</v>
      </c>
      <c r="G28" s="8" t="str">
        <f>(chlapci!G28)</f>
        <v> </v>
      </c>
      <c r="H28" s="8">
        <f>(chlapci!H28)</f>
        <v>0</v>
      </c>
      <c r="I28" s="8" t="str">
        <f>(chlapci!I28)</f>
        <v> </v>
      </c>
      <c r="J28" s="8">
        <f>(chlapci!J28)</f>
        <v>0</v>
      </c>
      <c r="K28" s="8" t="str">
        <f>(chlapci!K28)</f>
        <v> </v>
      </c>
      <c r="L28" s="8">
        <f>(chlapci!L28)</f>
        <v>0</v>
      </c>
      <c r="M28" s="8" t="str">
        <f>(chlapci!M28)</f>
        <v> </v>
      </c>
      <c r="N28" s="8">
        <f>(chlapci!N28)</f>
        <v>0</v>
      </c>
      <c r="O28" s="8">
        <f>(chlapci!O28)</f>
      </c>
      <c r="P28" s="8">
        <f>(chlapci!P28)</f>
      </c>
      <c r="Q28" s="8">
        <f>(chlapci!Q28)</f>
        <v>0</v>
      </c>
    </row>
    <row r="29" spans="1:17" ht="15">
      <c r="A29" s="8">
        <f>(chlapci!A29)</f>
        <v>28</v>
      </c>
      <c r="B29" s="8">
        <f>(chlapci!B29)</f>
        <v>0</v>
      </c>
      <c r="C29" s="8">
        <f>(chlapci!C29)</f>
        <v>0</v>
      </c>
      <c r="D29" s="8">
        <f>(chlapci!D29)</f>
        <v>0</v>
      </c>
      <c r="E29" s="8" t="str">
        <f>(chlapci!E29)</f>
        <v> </v>
      </c>
      <c r="F29" s="8">
        <f>(chlapci!F29)</f>
        <v>0</v>
      </c>
      <c r="G29" s="8" t="str">
        <f>(chlapci!G29)</f>
        <v> </v>
      </c>
      <c r="H29" s="8">
        <f>(chlapci!H29)</f>
        <v>0</v>
      </c>
      <c r="I29" s="8" t="str">
        <f>(chlapci!I29)</f>
        <v> </v>
      </c>
      <c r="J29" s="8">
        <f>(chlapci!J29)</f>
        <v>0</v>
      </c>
      <c r="K29" s="8" t="str">
        <f>(chlapci!K29)</f>
        <v> </v>
      </c>
      <c r="L29" s="8">
        <f>(chlapci!L29)</f>
        <v>0</v>
      </c>
      <c r="M29" s="8" t="str">
        <f>(chlapci!M29)</f>
        <v> </v>
      </c>
      <c r="N29" s="8">
        <f>(chlapci!N29)</f>
        <v>0</v>
      </c>
      <c r="O29" s="8">
        <f>(chlapci!O29)</f>
      </c>
      <c r="P29" s="8">
        <f>(chlapci!P29)</f>
      </c>
      <c r="Q29" s="8">
        <f>(chlapci!Q29)</f>
        <v>0</v>
      </c>
    </row>
    <row r="30" spans="1:17" ht="15">
      <c r="A30" s="8">
        <f>(chlapci!A30)</f>
        <v>29</v>
      </c>
      <c r="B30" s="8">
        <f>(chlapci!B30)</f>
        <v>0</v>
      </c>
      <c r="C30" s="8">
        <f>(chlapci!C30)</f>
        <v>0</v>
      </c>
      <c r="D30" s="8">
        <f>(chlapci!D30)</f>
        <v>0</v>
      </c>
      <c r="E30" s="8" t="str">
        <f>(chlapci!E30)</f>
        <v> </v>
      </c>
      <c r="F30" s="8">
        <f>(chlapci!F30)</f>
        <v>0</v>
      </c>
      <c r="G30" s="8" t="str">
        <f>(chlapci!G30)</f>
        <v> </v>
      </c>
      <c r="H30" s="8">
        <f>(chlapci!H30)</f>
        <v>0</v>
      </c>
      <c r="I30" s="8" t="str">
        <f>(chlapci!I30)</f>
        <v> </v>
      </c>
      <c r="J30" s="8">
        <f>(chlapci!J30)</f>
        <v>0</v>
      </c>
      <c r="K30" s="8" t="str">
        <f>(chlapci!K30)</f>
        <v> </v>
      </c>
      <c r="L30" s="8">
        <f>(chlapci!L30)</f>
        <v>0</v>
      </c>
      <c r="M30" s="8" t="str">
        <f>(chlapci!M30)</f>
        <v> </v>
      </c>
      <c r="N30" s="8">
        <f>(chlapci!N30)</f>
        <v>0</v>
      </c>
      <c r="O30" s="8">
        <f>(chlapci!O30)</f>
      </c>
      <c r="P30" s="8">
        <f>(chlapci!P30)</f>
      </c>
      <c r="Q30" s="8">
        <f>(chlapci!Q30)</f>
        <v>0</v>
      </c>
    </row>
    <row r="31" spans="1:17" ht="15">
      <c r="A31" s="8">
        <f>(chlapci!A31)</f>
        <v>30</v>
      </c>
      <c r="B31" s="8">
        <f>(chlapci!B31)</f>
        <v>0</v>
      </c>
      <c r="C31" s="8">
        <f>(chlapci!C31)</f>
        <v>0</v>
      </c>
      <c r="D31" s="8">
        <f>(chlapci!D31)</f>
        <v>0</v>
      </c>
      <c r="E31" s="8" t="str">
        <f>(chlapci!E31)</f>
        <v> </v>
      </c>
      <c r="F31" s="8">
        <f>(chlapci!F31)</f>
        <v>0</v>
      </c>
      <c r="G31" s="8" t="str">
        <f>(chlapci!G31)</f>
        <v> </v>
      </c>
      <c r="H31" s="8">
        <f>(chlapci!H31)</f>
        <v>0</v>
      </c>
      <c r="I31" s="8" t="str">
        <f>(chlapci!I31)</f>
        <v> </v>
      </c>
      <c r="J31" s="8">
        <f>(chlapci!J31)</f>
        <v>0</v>
      </c>
      <c r="K31" s="8" t="str">
        <f>(chlapci!K31)</f>
        <v> </v>
      </c>
      <c r="L31" s="8">
        <f>(chlapci!L31)</f>
        <v>0</v>
      </c>
      <c r="M31" s="8" t="str">
        <f>(chlapci!M31)</f>
        <v> </v>
      </c>
      <c r="N31" s="8">
        <f>(chlapci!N31)</f>
        <v>0</v>
      </c>
      <c r="O31" s="8">
        <f>(chlapci!O31)</f>
      </c>
      <c r="P31" s="8">
        <f>(chlapci!P31)</f>
      </c>
      <c r="Q31" s="8">
        <f>(chlapci!Q31)</f>
        <v>0</v>
      </c>
    </row>
    <row r="32" spans="1:17" ht="15">
      <c r="A32" s="8">
        <f>(chlapci!A32)</f>
        <v>31</v>
      </c>
      <c r="B32" s="8">
        <f>(chlapci!B32)</f>
        <v>0</v>
      </c>
      <c r="C32" s="8">
        <f>(chlapci!C32)</f>
        <v>0</v>
      </c>
      <c r="D32" s="8">
        <f>(chlapci!D32)</f>
        <v>0</v>
      </c>
      <c r="E32" s="8" t="str">
        <f>(chlapci!E32)</f>
        <v> </v>
      </c>
      <c r="F32" s="8">
        <f>(chlapci!F32)</f>
        <v>0</v>
      </c>
      <c r="G32" s="8" t="str">
        <f>(chlapci!G32)</f>
        <v> </v>
      </c>
      <c r="H32" s="8">
        <f>(chlapci!H32)</f>
        <v>0</v>
      </c>
      <c r="I32" s="8" t="str">
        <f>(chlapci!I32)</f>
        <v> </v>
      </c>
      <c r="J32" s="8">
        <f>(chlapci!J32)</f>
        <v>0</v>
      </c>
      <c r="K32" s="8" t="str">
        <f>(chlapci!K32)</f>
        <v> </v>
      </c>
      <c r="L32" s="8">
        <f>(chlapci!L32)</f>
        <v>0</v>
      </c>
      <c r="M32" s="8" t="str">
        <f>(chlapci!M32)</f>
        <v> </v>
      </c>
      <c r="N32" s="8">
        <f>(chlapci!N32)</f>
        <v>0</v>
      </c>
      <c r="O32" s="8">
        <f>(chlapci!O32)</f>
      </c>
      <c r="P32" s="8">
        <f>(chlapci!P32)</f>
      </c>
      <c r="Q32" s="8">
        <f>(chlapci!Q32)</f>
        <v>0</v>
      </c>
    </row>
    <row r="33" spans="1:17" ht="15">
      <c r="A33" s="8">
        <f>(chlapci!A33)</f>
        <v>32</v>
      </c>
      <c r="B33" s="8">
        <f>(chlapci!B33)</f>
        <v>0</v>
      </c>
      <c r="C33" s="8">
        <f>(chlapci!C33)</f>
        <v>0</v>
      </c>
      <c r="D33" s="8">
        <f>(chlapci!D33)</f>
        <v>0</v>
      </c>
      <c r="E33" s="8" t="str">
        <f>(chlapci!E33)</f>
        <v> </v>
      </c>
      <c r="F33" s="8">
        <f>(chlapci!F33)</f>
        <v>0</v>
      </c>
      <c r="G33" s="8" t="str">
        <f>(chlapci!G33)</f>
        <v> </v>
      </c>
      <c r="H33" s="8">
        <f>(chlapci!H33)</f>
        <v>0</v>
      </c>
      <c r="I33" s="8" t="str">
        <f>(chlapci!I33)</f>
        <v> </v>
      </c>
      <c r="J33" s="8">
        <f>(chlapci!J33)</f>
        <v>0</v>
      </c>
      <c r="K33" s="8" t="str">
        <f>(chlapci!K33)</f>
        <v> </v>
      </c>
      <c r="L33" s="8">
        <f>(chlapci!L33)</f>
        <v>0</v>
      </c>
      <c r="M33" s="8" t="str">
        <f>(chlapci!M33)</f>
        <v> </v>
      </c>
      <c r="N33" s="8">
        <f>(chlapci!N33)</f>
        <v>0</v>
      </c>
      <c r="O33" s="8">
        <f>(chlapci!O33)</f>
      </c>
      <c r="P33" s="8">
        <f>(chlapci!P33)</f>
      </c>
      <c r="Q33" s="8">
        <f>(chlapci!Q33)</f>
        <v>0</v>
      </c>
    </row>
    <row r="34" spans="1:17" ht="15">
      <c r="A34" s="8">
        <f>(chlapci!A34)</f>
        <v>33</v>
      </c>
      <c r="B34" s="8">
        <f>(chlapci!B34)</f>
        <v>0</v>
      </c>
      <c r="C34" s="8">
        <f>(chlapci!C34)</f>
        <v>0</v>
      </c>
      <c r="D34" s="8">
        <f>(chlapci!D34)</f>
        <v>0</v>
      </c>
      <c r="E34" s="8" t="str">
        <f>(chlapci!E34)</f>
        <v> </v>
      </c>
      <c r="F34" s="8">
        <f>(chlapci!F34)</f>
        <v>0</v>
      </c>
      <c r="G34" s="8" t="str">
        <f>(chlapci!G34)</f>
        <v> </v>
      </c>
      <c r="H34" s="8">
        <f>(chlapci!H34)</f>
        <v>0</v>
      </c>
      <c r="I34" s="8" t="str">
        <f>(chlapci!I34)</f>
        <v> </v>
      </c>
      <c r="J34" s="8">
        <f>(chlapci!J34)</f>
        <v>0</v>
      </c>
      <c r="K34" s="8" t="str">
        <f>(chlapci!K34)</f>
        <v> </v>
      </c>
      <c r="L34" s="8">
        <f>(chlapci!L34)</f>
        <v>0</v>
      </c>
      <c r="M34" s="8" t="str">
        <f>(chlapci!M34)</f>
        <v> </v>
      </c>
      <c r="N34" s="8">
        <f>(chlapci!N34)</f>
        <v>0</v>
      </c>
      <c r="O34" s="8">
        <f>(chlapci!O34)</f>
      </c>
      <c r="P34" s="8">
        <f>(chlapci!P34)</f>
      </c>
      <c r="Q34" s="8">
        <f>(chlapci!Q34)</f>
        <v>0</v>
      </c>
    </row>
    <row r="35" spans="1:17" ht="15">
      <c r="A35" s="8">
        <f>(chlapci!A35)</f>
        <v>34</v>
      </c>
      <c r="B35" s="8">
        <f>(chlapci!B35)</f>
        <v>0</v>
      </c>
      <c r="C35" s="8">
        <f>(chlapci!C35)</f>
        <v>0</v>
      </c>
      <c r="D35" s="8">
        <f>(chlapci!D35)</f>
        <v>0</v>
      </c>
      <c r="E35" s="8" t="str">
        <f>(chlapci!E35)</f>
        <v> </v>
      </c>
      <c r="F35" s="8">
        <f>(chlapci!F35)</f>
        <v>0</v>
      </c>
      <c r="G35" s="8" t="str">
        <f>(chlapci!G35)</f>
        <v> </v>
      </c>
      <c r="H35" s="8">
        <f>(chlapci!H35)</f>
        <v>0</v>
      </c>
      <c r="I35" s="8" t="str">
        <f>(chlapci!I35)</f>
        <v> </v>
      </c>
      <c r="J35" s="8">
        <f>(chlapci!J35)</f>
        <v>0</v>
      </c>
      <c r="K35" s="8" t="str">
        <f>(chlapci!K35)</f>
        <v> </v>
      </c>
      <c r="L35" s="8">
        <f>(chlapci!L35)</f>
        <v>0</v>
      </c>
      <c r="M35" s="8" t="str">
        <f>(chlapci!M35)</f>
        <v> </v>
      </c>
      <c r="N35" s="8">
        <f>(chlapci!N35)</f>
        <v>0</v>
      </c>
      <c r="O35" s="8">
        <f>(chlapci!O35)</f>
      </c>
      <c r="P35" s="8">
        <f>(chlapci!P35)</f>
      </c>
      <c r="Q35" s="8">
        <f>(chlapci!Q35)</f>
        <v>0</v>
      </c>
    </row>
    <row r="36" spans="1:17" ht="15">
      <c r="A36" s="8">
        <f>(chlapci!A36)</f>
        <v>35</v>
      </c>
      <c r="B36" s="8">
        <f>(chlapci!B36)</f>
        <v>0</v>
      </c>
      <c r="C36" s="8">
        <f>(chlapci!C36)</f>
        <v>0</v>
      </c>
      <c r="D36" s="8">
        <f>(chlapci!D36)</f>
        <v>0</v>
      </c>
      <c r="E36" s="8" t="str">
        <f>(chlapci!E36)</f>
        <v> </v>
      </c>
      <c r="F36" s="8">
        <f>(chlapci!F36)</f>
        <v>0</v>
      </c>
      <c r="G36" s="8" t="str">
        <f>(chlapci!G36)</f>
        <v> </v>
      </c>
      <c r="H36" s="8">
        <f>(chlapci!H36)</f>
        <v>0</v>
      </c>
      <c r="I36" s="8" t="str">
        <f>(chlapci!I36)</f>
        <v> </v>
      </c>
      <c r="J36" s="8">
        <f>(chlapci!J36)</f>
        <v>0</v>
      </c>
      <c r="K36" s="8" t="str">
        <f>(chlapci!K36)</f>
        <v> </v>
      </c>
      <c r="L36" s="8">
        <f>(chlapci!L36)</f>
        <v>0</v>
      </c>
      <c r="M36" s="8" t="str">
        <f>(chlapci!M36)</f>
        <v> </v>
      </c>
      <c r="N36" s="8">
        <f>(chlapci!N36)</f>
        <v>0</v>
      </c>
      <c r="O36" s="8">
        <f>(chlapci!O36)</f>
      </c>
      <c r="P36" s="8">
        <f>(chlapci!P36)</f>
      </c>
      <c r="Q36" s="8">
        <f>(chlapci!Q36)</f>
        <v>0</v>
      </c>
    </row>
    <row r="37" spans="1:17" ht="15">
      <c r="A37" s="8">
        <f>(chlapci!A37)</f>
        <v>36</v>
      </c>
      <c r="B37" s="8">
        <f>(chlapci!B37)</f>
        <v>0</v>
      </c>
      <c r="C37" s="8">
        <f>(chlapci!C37)</f>
        <v>0</v>
      </c>
      <c r="D37" s="8">
        <f>(chlapci!D37)</f>
        <v>0</v>
      </c>
      <c r="E37" s="8" t="str">
        <f>(chlapci!E37)</f>
        <v> </v>
      </c>
      <c r="F37" s="8">
        <f>(chlapci!F37)</f>
        <v>0</v>
      </c>
      <c r="G37" s="8" t="str">
        <f>(chlapci!G37)</f>
        <v> </v>
      </c>
      <c r="H37" s="8">
        <f>(chlapci!H37)</f>
        <v>0</v>
      </c>
      <c r="I37" s="8" t="str">
        <f>(chlapci!I37)</f>
        <v> </v>
      </c>
      <c r="J37" s="8">
        <f>(chlapci!J37)</f>
        <v>0</v>
      </c>
      <c r="K37" s="8" t="str">
        <f>(chlapci!K37)</f>
        <v> </v>
      </c>
      <c r="L37" s="8">
        <f>(chlapci!L37)</f>
        <v>0</v>
      </c>
      <c r="M37" s="8" t="str">
        <f>(chlapci!M37)</f>
        <v> </v>
      </c>
      <c r="N37" s="8">
        <f>(chlapci!N37)</f>
        <v>0</v>
      </c>
      <c r="O37" s="8">
        <f>(chlapci!O37)</f>
      </c>
      <c r="P37" s="8">
        <f>(chlapci!P37)</f>
      </c>
      <c r="Q37" s="8">
        <f>(chlapci!Q37)</f>
        <v>0</v>
      </c>
    </row>
    <row r="38" spans="1:17" ht="15">
      <c r="A38" s="8">
        <f>(chlapci!A38)</f>
        <v>37</v>
      </c>
      <c r="B38" s="8">
        <f>(chlapci!B38)</f>
        <v>0</v>
      </c>
      <c r="C38" s="8">
        <f>(chlapci!C38)</f>
        <v>0</v>
      </c>
      <c r="D38" s="8">
        <f>(chlapci!D38)</f>
        <v>0</v>
      </c>
      <c r="E38" s="8" t="str">
        <f>(chlapci!E38)</f>
        <v> </v>
      </c>
      <c r="F38" s="8">
        <f>(chlapci!F38)</f>
        <v>0</v>
      </c>
      <c r="G38" s="8" t="str">
        <f>(chlapci!G38)</f>
        <v> </v>
      </c>
      <c r="H38" s="8">
        <f>(chlapci!H38)</f>
        <v>0</v>
      </c>
      <c r="I38" s="8" t="str">
        <f>(chlapci!I38)</f>
        <v> </v>
      </c>
      <c r="J38" s="8">
        <f>(chlapci!J38)</f>
        <v>0</v>
      </c>
      <c r="K38" s="8" t="str">
        <f>(chlapci!K38)</f>
        <v> </v>
      </c>
      <c r="L38" s="8">
        <f>(chlapci!L38)</f>
        <v>0</v>
      </c>
      <c r="M38" s="8" t="str">
        <f>(chlapci!M38)</f>
        <v> </v>
      </c>
      <c r="N38" s="8">
        <f>(chlapci!N38)</f>
        <v>0</v>
      </c>
      <c r="O38" s="8">
        <f>(chlapci!O38)</f>
      </c>
      <c r="P38" s="8">
        <f>(chlapci!P38)</f>
      </c>
      <c r="Q38" s="8">
        <f>(chlapci!Q38)</f>
        <v>0</v>
      </c>
    </row>
    <row r="39" spans="1:17" ht="15">
      <c r="A39" s="8">
        <f>(chlapci!A39)</f>
        <v>38</v>
      </c>
      <c r="B39" s="8">
        <f>(chlapci!B39)</f>
        <v>0</v>
      </c>
      <c r="C39" s="8">
        <f>(chlapci!C39)</f>
        <v>0</v>
      </c>
      <c r="D39" s="8">
        <f>(chlapci!D39)</f>
        <v>0</v>
      </c>
      <c r="E39" s="8" t="str">
        <f>(chlapci!E39)</f>
        <v> </v>
      </c>
      <c r="F39" s="8">
        <f>(chlapci!F39)</f>
        <v>0</v>
      </c>
      <c r="G39" s="8" t="str">
        <f>(chlapci!G39)</f>
        <v> </v>
      </c>
      <c r="H39" s="8">
        <f>(chlapci!H39)</f>
        <v>0</v>
      </c>
      <c r="I39" s="8" t="str">
        <f>(chlapci!I39)</f>
        <v> </v>
      </c>
      <c r="J39" s="8">
        <f>(chlapci!J39)</f>
        <v>0</v>
      </c>
      <c r="K39" s="8" t="str">
        <f>(chlapci!K39)</f>
        <v> </v>
      </c>
      <c r="L39" s="8">
        <f>(chlapci!L39)</f>
        <v>0</v>
      </c>
      <c r="M39" s="8" t="str">
        <f>(chlapci!M39)</f>
        <v> </v>
      </c>
      <c r="N39" s="8">
        <f>(chlapci!N39)</f>
        <v>0</v>
      </c>
      <c r="O39" s="8">
        <f>(chlapci!O39)</f>
      </c>
      <c r="P39" s="8">
        <f>(chlapci!P39)</f>
      </c>
      <c r="Q39" s="8">
        <f>(chlapci!Q39)</f>
        <v>0</v>
      </c>
    </row>
    <row r="40" spans="1:17" ht="15">
      <c r="A40" s="8">
        <f>(chlapci!A40)</f>
        <v>39</v>
      </c>
      <c r="B40" s="8">
        <f>(chlapci!B40)</f>
        <v>0</v>
      </c>
      <c r="C40" s="8">
        <f>(chlapci!C40)</f>
        <v>0</v>
      </c>
      <c r="D40" s="8">
        <f>(chlapci!D40)</f>
        <v>0</v>
      </c>
      <c r="E40" s="8" t="str">
        <f>(chlapci!E40)</f>
        <v> </v>
      </c>
      <c r="F40" s="8">
        <f>(chlapci!F40)</f>
        <v>0</v>
      </c>
      <c r="G40" s="8" t="str">
        <f>(chlapci!G40)</f>
        <v> </v>
      </c>
      <c r="H40" s="8">
        <f>(chlapci!H40)</f>
        <v>0</v>
      </c>
      <c r="I40" s="8" t="str">
        <f>(chlapci!I40)</f>
        <v> </v>
      </c>
      <c r="J40" s="8">
        <f>(chlapci!J40)</f>
        <v>0</v>
      </c>
      <c r="K40" s="8" t="str">
        <f>(chlapci!K40)</f>
        <v> </v>
      </c>
      <c r="L40" s="8">
        <f>(chlapci!L40)</f>
        <v>0</v>
      </c>
      <c r="M40" s="8" t="str">
        <f>(chlapci!M40)</f>
        <v> </v>
      </c>
      <c r="N40" s="8">
        <f>(chlapci!N40)</f>
        <v>0</v>
      </c>
      <c r="O40" s="8">
        <f>(chlapci!O40)</f>
      </c>
      <c r="P40" s="8">
        <f>(chlapci!P40)</f>
      </c>
      <c r="Q40" s="8">
        <f>(chlapci!Q40)</f>
        <v>0</v>
      </c>
    </row>
    <row r="41" spans="1:17" ht="15">
      <c r="A41" s="8">
        <f>(chlapci!A41)</f>
        <v>40</v>
      </c>
      <c r="B41" s="8">
        <f>(chlapci!B41)</f>
        <v>0</v>
      </c>
      <c r="C41" s="8">
        <f>(chlapci!C41)</f>
        <v>0</v>
      </c>
      <c r="D41" s="8">
        <f>(chlapci!D41)</f>
        <v>0</v>
      </c>
      <c r="E41" s="8" t="str">
        <f>(chlapci!E41)</f>
        <v> </v>
      </c>
      <c r="F41" s="8">
        <f>(chlapci!F41)</f>
        <v>0</v>
      </c>
      <c r="G41" s="8" t="str">
        <f>(chlapci!G41)</f>
        <v> </v>
      </c>
      <c r="H41" s="8">
        <f>(chlapci!H41)</f>
        <v>0</v>
      </c>
      <c r="I41" s="8" t="str">
        <f>(chlapci!I41)</f>
        <v> </v>
      </c>
      <c r="J41" s="8">
        <f>(chlapci!J41)</f>
        <v>0</v>
      </c>
      <c r="K41" s="8" t="str">
        <f>(chlapci!K41)</f>
        <v> </v>
      </c>
      <c r="L41" s="8">
        <f>(chlapci!L41)</f>
        <v>0</v>
      </c>
      <c r="M41" s="8" t="str">
        <f>(chlapci!M41)</f>
        <v> </v>
      </c>
      <c r="N41" s="8">
        <f>(chlapci!N41)</f>
        <v>0</v>
      </c>
      <c r="O41" s="8">
        <f>(chlapci!O41)</f>
      </c>
      <c r="P41" s="8">
        <f>(chlapci!P41)</f>
      </c>
      <c r="Q41" s="8">
        <f>(chlapci!Q41)</f>
        <v>0</v>
      </c>
    </row>
    <row r="42" spans="1:17" ht="15">
      <c r="A42" s="8">
        <f>(chlapci!A42)</f>
        <v>41</v>
      </c>
      <c r="B42" s="8">
        <f>(chlapci!B42)</f>
        <v>0</v>
      </c>
      <c r="C42" s="8">
        <f>(chlapci!C42)</f>
        <v>0</v>
      </c>
      <c r="D42" s="8">
        <f>(chlapci!D42)</f>
        <v>0</v>
      </c>
      <c r="E42" s="8" t="str">
        <f>(chlapci!E42)</f>
        <v> </v>
      </c>
      <c r="F42" s="8">
        <f>(chlapci!F42)</f>
        <v>0</v>
      </c>
      <c r="G42" s="8" t="str">
        <f>(chlapci!G42)</f>
        <v> </v>
      </c>
      <c r="H42" s="8">
        <f>(chlapci!H42)</f>
        <v>0</v>
      </c>
      <c r="I42" s="8" t="str">
        <f>(chlapci!I42)</f>
        <v> </v>
      </c>
      <c r="J42" s="8">
        <f>(chlapci!J42)</f>
        <v>0</v>
      </c>
      <c r="K42" s="8" t="str">
        <f>(chlapci!K42)</f>
        <v> </v>
      </c>
      <c r="L42" s="8">
        <f>(chlapci!L42)</f>
        <v>0</v>
      </c>
      <c r="M42" s="8" t="str">
        <f>(chlapci!M42)</f>
        <v> </v>
      </c>
      <c r="N42" s="8">
        <f>(chlapci!N42)</f>
        <v>0</v>
      </c>
      <c r="O42" s="8">
        <f>(chlapci!O42)</f>
      </c>
      <c r="P42" s="8">
        <f>(chlapci!P42)</f>
      </c>
      <c r="Q42" s="8">
        <f>(chlapci!Q42)</f>
        <v>0</v>
      </c>
    </row>
    <row r="43" spans="1:17" ht="15">
      <c r="A43" s="8">
        <f>(chlapci!A43)</f>
        <v>42</v>
      </c>
      <c r="B43" s="8">
        <f>(chlapci!B43)</f>
        <v>0</v>
      </c>
      <c r="C43" s="8">
        <f>(chlapci!C43)</f>
        <v>0</v>
      </c>
      <c r="D43" s="8">
        <f>(chlapci!D43)</f>
        <v>0</v>
      </c>
      <c r="E43" s="8" t="str">
        <f>(chlapci!E43)</f>
        <v> </v>
      </c>
      <c r="F43" s="8">
        <f>(chlapci!F43)</f>
        <v>0</v>
      </c>
      <c r="G43" s="8" t="str">
        <f>(chlapci!G43)</f>
        <v> </v>
      </c>
      <c r="H43" s="8">
        <f>(chlapci!H43)</f>
        <v>0</v>
      </c>
      <c r="I43" s="8" t="str">
        <f>(chlapci!I43)</f>
        <v> </v>
      </c>
      <c r="J43" s="8">
        <f>(chlapci!J43)</f>
        <v>0</v>
      </c>
      <c r="K43" s="8" t="str">
        <f>(chlapci!K43)</f>
        <v> </v>
      </c>
      <c r="L43" s="8">
        <f>(chlapci!L43)</f>
        <v>0</v>
      </c>
      <c r="M43" s="8" t="str">
        <f>(chlapci!M43)</f>
        <v> </v>
      </c>
      <c r="N43" s="8">
        <f>(chlapci!N43)</f>
        <v>0</v>
      </c>
      <c r="O43" s="8">
        <f>(chlapci!O43)</f>
      </c>
      <c r="P43" s="8">
        <f>(chlapci!P43)</f>
      </c>
      <c r="Q43" s="8">
        <f>(chlapci!Q43)</f>
        <v>0</v>
      </c>
    </row>
    <row r="44" spans="1:17" ht="15">
      <c r="A44" s="8">
        <f>(chlapci!A44)</f>
        <v>43</v>
      </c>
      <c r="B44" s="8">
        <f>(chlapci!B44)</f>
        <v>0</v>
      </c>
      <c r="C44" s="8">
        <f>(chlapci!C44)</f>
        <v>0</v>
      </c>
      <c r="D44" s="8">
        <f>(chlapci!D44)</f>
        <v>0</v>
      </c>
      <c r="E44" s="8" t="str">
        <f>(chlapci!E44)</f>
        <v> </v>
      </c>
      <c r="F44" s="8">
        <f>(chlapci!F44)</f>
        <v>0</v>
      </c>
      <c r="G44" s="8" t="str">
        <f>(chlapci!G44)</f>
        <v> </v>
      </c>
      <c r="H44" s="8">
        <f>(chlapci!H44)</f>
        <v>0</v>
      </c>
      <c r="I44" s="8" t="str">
        <f>(chlapci!I44)</f>
        <v> </v>
      </c>
      <c r="J44" s="8">
        <f>(chlapci!J44)</f>
        <v>0</v>
      </c>
      <c r="K44" s="8" t="str">
        <f>(chlapci!K44)</f>
        <v> </v>
      </c>
      <c r="L44" s="8">
        <f>(chlapci!L44)</f>
        <v>0</v>
      </c>
      <c r="M44" s="8" t="str">
        <f>(chlapci!M44)</f>
        <v> </v>
      </c>
      <c r="N44" s="8">
        <f>(chlapci!N44)</f>
        <v>0</v>
      </c>
      <c r="O44" s="8">
        <f>(chlapci!O44)</f>
      </c>
      <c r="P44" s="8">
        <f>(chlapci!P44)</f>
      </c>
      <c r="Q44" s="8">
        <f>(chlapci!Q44)</f>
        <v>0</v>
      </c>
    </row>
    <row r="45" spans="1:17" ht="15">
      <c r="A45" s="8">
        <f>(chlapci!A45)</f>
        <v>44</v>
      </c>
      <c r="B45" s="8">
        <f>(chlapci!B45)</f>
        <v>0</v>
      </c>
      <c r="C45" s="8">
        <f>(chlapci!C45)</f>
        <v>0</v>
      </c>
      <c r="D45" s="8">
        <f>(chlapci!D45)</f>
        <v>0</v>
      </c>
      <c r="E45" s="8" t="str">
        <f>(chlapci!E45)</f>
        <v> </v>
      </c>
      <c r="F45" s="8">
        <f>(chlapci!F45)</f>
        <v>0</v>
      </c>
      <c r="G45" s="8" t="str">
        <f>(chlapci!G45)</f>
        <v> </v>
      </c>
      <c r="H45" s="8">
        <f>(chlapci!H45)</f>
        <v>0</v>
      </c>
      <c r="I45" s="8" t="str">
        <f>(chlapci!I45)</f>
        <v> </v>
      </c>
      <c r="J45" s="8">
        <f>(chlapci!J45)</f>
        <v>0</v>
      </c>
      <c r="K45" s="8" t="str">
        <f>(chlapci!K45)</f>
        <v> </v>
      </c>
      <c r="L45" s="8">
        <f>(chlapci!L45)</f>
        <v>0</v>
      </c>
      <c r="M45" s="8" t="str">
        <f>(chlapci!M45)</f>
        <v> </v>
      </c>
      <c r="N45" s="8">
        <f>(chlapci!N45)</f>
        <v>0</v>
      </c>
      <c r="O45" s="8">
        <f>(chlapci!O45)</f>
      </c>
      <c r="P45" s="8">
        <f>(chlapci!P45)</f>
      </c>
      <c r="Q45" s="8">
        <f>(chlapci!Q45)</f>
        <v>0</v>
      </c>
    </row>
    <row r="46" spans="1:17" ht="15">
      <c r="A46" s="8">
        <f>(chlapci!A46)</f>
        <v>45</v>
      </c>
      <c r="B46" s="8">
        <f>(chlapci!B46)</f>
        <v>0</v>
      </c>
      <c r="C46" s="8">
        <f>(chlapci!C46)</f>
        <v>0</v>
      </c>
      <c r="D46" s="8">
        <f>(chlapci!D46)</f>
        <v>0</v>
      </c>
      <c r="E46" s="8" t="str">
        <f>(chlapci!E46)</f>
        <v> </v>
      </c>
      <c r="F46" s="8">
        <f>(chlapci!F46)</f>
        <v>0</v>
      </c>
      <c r="G46" s="8" t="str">
        <f>(chlapci!G46)</f>
        <v> </v>
      </c>
      <c r="H46" s="8">
        <f>(chlapci!H46)</f>
        <v>0</v>
      </c>
      <c r="I46" s="8" t="str">
        <f>(chlapci!I46)</f>
        <v> </v>
      </c>
      <c r="J46" s="8">
        <f>(chlapci!J46)</f>
        <v>0</v>
      </c>
      <c r="K46" s="8" t="str">
        <f>(chlapci!K46)</f>
        <v> </v>
      </c>
      <c r="L46" s="8">
        <f>(chlapci!L46)</f>
        <v>0</v>
      </c>
      <c r="M46" s="8" t="str">
        <f>(chlapci!M46)</f>
        <v> </v>
      </c>
      <c r="N46" s="8">
        <f>(chlapci!N46)</f>
        <v>0</v>
      </c>
      <c r="O46" s="8">
        <f>(chlapci!O46)</f>
      </c>
      <c r="P46" s="8">
        <f>(chlapci!P46)</f>
      </c>
      <c r="Q46" s="8">
        <f>(chlapci!Q46)</f>
        <v>0</v>
      </c>
    </row>
    <row r="47" spans="1:17" ht="15">
      <c r="A47" s="8">
        <f>(chlapci!A47)</f>
        <v>46</v>
      </c>
      <c r="B47" s="8">
        <f>(chlapci!B47)</f>
        <v>0</v>
      </c>
      <c r="C47" s="8">
        <f>(chlapci!C47)</f>
        <v>0</v>
      </c>
      <c r="D47" s="8">
        <f>(chlapci!D47)</f>
        <v>0</v>
      </c>
      <c r="E47" s="8" t="str">
        <f>(chlapci!E47)</f>
        <v> </v>
      </c>
      <c r="F47" s="8">
        <f>(chlapci!F47)</f>
        <v>0</v>
      </c>
      <c r="G47" s="8" t="str">
        <f>(chlapci!G47)</f>
        <v> </v>
      </c>
      <c r="H47" s="8">
        <f>(chlapci!H47)</f>
        <v>0</v>
      </c>
      <c r="I47" s="8" t="str">
        <f>(chlapci!I47)</f>
        <v> </v>
      </c>
      <c r="J47" s="8">
        <f>(chlapci!J47)</f>
        <v>0</v>
      </c>
      <c r="K47" s="8" t="str">
        <f>(chlapci!K47)</f>
        <v> </v>
      </c>
      <c r="L47" s="8">
        <f>(chlapci!L47)</f>
        <v>0</v>
      </c>
      <c r="M47" s="8" t="str">
        <f>(chlapci!M47)</f>
        <v> </v>
      </c>
      <c r="N47" s="8">
        <f>(chlapci!N47)</f>
        <v>0</v>
      </c>
      <c r="O47" s="8">
        <f>(chlapci!O47)</f>
      </c>
      <c r="P47" s="8">
        <f>(chlapci!P47)</f>
      </c>
      <c r="Q47" s="8">
        <f>(chlapci!Q47)</f>
        <v>0</v>
      </c>
    </row>
    <row r="48" spans="1:17" ht="15">
      <c r="A48" s="8">
        <f>(chlapci!A48)</f>
        <v>47</v>
      </c>
      <c r="B48" s="8">
        <f>(chlapci!B48)</f>
        <v>0</v>
      </c>
      <c r="C48" s="8">
        <f>(chlapci!C48)</f>
        <v>0</v>
      </c>
      <c r="D48" s="8">
        <f>(chlapci!D48)</f>
        <v>0</v>
      </c>
      <c r="E48" s="8" t="str">
        <f>(chlapci!E48)</f>
        <v> </v>
      </c>
      <c r="F48" s="8">
        <f>(chlapci!F48)</f>
        <v>0</v>
      </c>
      <c r="G48" s="8" t="str">
        <f>(chlapci!G48)</f>
        <v> </v>
      </c>
      <c r="H48" s="8">
        <f>(chlapci!H48)</f>
        <v>0</v>
      </c>
      <c r="I48" s="8" t="str">
        <f>(chlapci!I48)</f>
        <v> </v>
      </c>
      <c r="J48" s="8">
        <f>(chlapci!J48)</f>
        <v>0</v>
      </c>
      <c r="K48" s="8" t="str">
        <f>(chlapci!K48)</f>
        <v> </v>
      </c>
      <c r="L48" s="8">
        <f>(chlapci!L48)</f>
        <v>0</v>
      </c>
      <c r="M48" s="8" t="str">
        <f>(chlapci!M48)</f>
        <v> </v>
      </c>
      <c r="N48" s="8">
        <f>(chlapci!N48)</f>
        <v>0</v>
      </c>
      <c r="O48" s="8">
        <f>(chlapci!O48)</f>
      </c>
      <c r="P48" s="8">
        <f>(chlapci!P48)</f>
      </c>
      <c r="Q48" s="8">
        <f>(chlapci!Q48)</f>
        <v>0</v>
      </c>
    </row>
    <row r="49" spans="1:17" ht="15">
      <c r="A49" s="8">
        <f>(chlapci!A49)</f>
        <v>48</v>
      </c>
      <c r="B49" s="8">
        <f>(chlapci!B49)</f>
        <v>0</v>
      </c>
      <c r="C49" s="8">
        <f>(chlapci!C49)</f>
        <v>0</v>
      </c>
      <c r="D49" s="8">
        <f>(chlapci!D49)</f>
        <v>0</v>
      </c>
      <c r="E49" s="8" t="str">
        <f>(chlapci!E49)</f>
        <v> </v>
      </c>
      <c r="F49" s="8">
        <f>(chlapci!F49)</f>
        <v>0</v>
      </c>
      <c r="G49" s="8" t="str">
        <f>(chlapci!G49)</f>
        <v> </v>
      </c>
      <c r="H49" s="8">
        <f>(chlapci!H49)</f>
        <v>0</v>
      </c>
      <c r="I49" s="8" t="str">
        <f>(chlapci!I49)</f>
        <v> </v>
      </c>
      <c r="J49" s="8">
        <f>(chlapci!J49)</f>
        <v>0</v>
      </c>
      <c r="K49" s="8" t="str">
        <f>(chlapci!K49)</f>
        <v> </v>
      </c>
      <c r="L49" s="8">
        <f>(chlapci!L49)</f>
        <v>0</v>
      </c>
      <c r="M49" s="8" t="str">
        <f>(chlapci!M49)</f>
        <v> </v>
      </c>
      <c r="N49" s="8">
        <f>(chlapci!N49)</f>
        <v>0</v>
      </c>
      <c r="O49" s="8">
        <f>(chlapci!O49)</f>
      </c>
      <c r="P49" s="8">
        <f>(chlapci!P49)</f>
      </c>
      <c r="Q49" s="8">
        <f>(chlapci!Q49)</f>
        <v>0</v>
      </c>
    </row>
    <row r="50" spans="1:17" ht="15">
      <c r="A50" s="8">
        <f>(chlapci!A50)</f>
        <v>49</v>
      </c>
      <c r="B50" s="8">
        <f>(chlapci!B50)</f>
        <v>0</v>
      </c>
      <c r="C50" s="8">
        <f>(chlapci!C50)</f>
        <v>0</v>
      </c>
      <c r="D50" s="8">
        <f>(chlapci!D50)</f>
        <v>0</v>
      </c>
      <c r="E50" s="8" t="str">
        <f>(chlapci!E50)</f>
        <v> </v>
      </c>
      <c r="F50" s="8">
        <f>(chlapci!F50)</f>
        <v>0</v>
      </c>
      <c r="G50" s="8" t="str">
        <f>(chlapci!G50)</f>
        <v> </v>
      </c>
      <c r="H50" s="8">
        <f>(chlapci!H50)</f>
        <v>0</v>
      </c>
      <c r="I50" s="8" t="str">
        <f>(chlapci!I50)</f>
        <v> </v>
      </c>
      <c r="J50" s="8">
        <f>(chlapci!J50)</f>
        <v>0</v>
      </c>
      <c r="K50" s="8" t="str">
        <f>(chlapci!K50)</f>
        <v> </v>
      </c>
      <c r="L50" s="8">
        <f>(chlapci!L50)</f>
        <v>0</v>
      </c>
      <c r="M50" s="8" t="str">
        <f>(chlapci!M50)</f>
        <v> </v>
      </c>
      <c r="N50" s="8">
        <f>(chlapci!N50)</f>
        <v>0</v>
      </c>
      <c r="O50" s="8">
        <f>(chlapci!O50)</f>
      </c>
      <c r="P50" s="8">
        <f>(chlapci!P50)</f>
      </c>
      <c r="Q50" s="8">
        <f>(chlapci!Q50)</f>
        <v>0</v>
      </c>
    </row>
    <row r="51" spans="1:17" ht="15">
      <c r="A51" s="8">
        <f>(chlapci!A51)</f>
        <v>50</v>
      </c>
      <c r="B51" s="8">
        <f>(chlapci!B51)</f>
        <v>0</v>
      </c>
      <c r="C51" s="8">
        <f>(chlapci!C51)</f>
        <v>0</v>
      </c>
      <c r="D51" s="8">
        <f>(chlapci!D51)</f>
        <v>0</v>
      </c>
      <c r="E51" s="8" t="str">
        <f>(chlapci!E51)</f>
        <v> </v>
      </c>
      <c r="F51" s="8">
        <f>(chlapci!F51)</f>
        <v>0</v>
      </c>
      <c r="G51" s="8" t="str">
        <f>(chlapci!G51)</f>
        <v> </v>
      </c>
      <c r="H51" s="8">
        <f>(chlapci!H51)</f>
        <v>0</v>
      </c>
      <c r="I51" s="8" t="str">
        <f>(chlapci!I51)</f>
        <v> </v>
      </c>
      <c r="J51" s="8">
        <f>(chlapci!J51)</f>
        <v>0</v>
      </c>
      <c r="K51" s="8" t="str">
        <f>(chlapci!K51)</f>
        <v> </v>
      </c>
      <c r="L51" s="8">
        <f>(chlapci!L51)</f>
        <v>0</v>
      </c>
      <c r="M51" s="8" t="str">
        <f>(chlapci!M51)</f>
        <v> </v>
      </c>
      <c r="N51" s="8">
        <f>(chlapci!N51)</f>
        <v>0</v>
      </c>
      <c r="O51" s="8">
        <f>(chlapci!O51)</f>
      </c>
      <c r="P51" s="8">
        <f>(chlapci!P51)</f>
      </c>
      <c r="Q51" s="8">
        <f>(chlapci!Q51)</f>
        <v>0</v>
      </c>
    </row>
    <row r="52" spans="1:17" ht="15">
      <c r="A52" s="8">
        <f>(chlapci!A52)</f>
        <v>51</v>
      </c>
      <c r="B52" s="8">
        <f>(chlapci!B52)</f>
        <v>0</v>
      </c>
      <c r="C52" s="8">
        <f>(chlapci!C52)</f>
        <v>0</v>
      </c>
      <c r="D52" s="8">
        <f>(chlapci!D52)</f>
        <v>0</v>
      </c>
      <c r="E52" s="8" t="str">
        <f>(chlapci!E52)</f>
        <v> </v>
      </c>
      <c r="F52" s="8">
        <f>(chlapci!F52)</f>
        <v>0</v>
      </c>
      <c r="G52" s="8" t="str">
        <f>(chlapci!G52)</f>
        <v> </v>
      </c>
      <c r="H52" s="8">
        <f>(chlapci!H52)</f>
        <v>0</v>
      </c>
      <c r="I52" s="8" t="str">
        <f>(chlapci!I52)</f>
        <v> </v>
      </c>
      <c r="J52" s="8">
        <f>(chlapci!J52)</f>
        <v>0</v>
      </c>
      <c r="K52" s="8" t="str">
        <f>(chlapci!K52)</f>
        <v> </v>
      </c>
      <c r="L52" s="8">
        <f>(chlapci!L52)</f>
        <v>0</v>
      </c>
      <c r="M52" s="8" t="str">
        <f>(chlapci!M52)</f>
        <v> </v>
      </c>
      <c r="N52" s="8">
        <f>(chlapci!N52)</f>
        <v>0</v>
      </c>
      <c r="O52" s="8">
        <f>(chlapci!O52)</f>
      </c>
      <c r="P52" s="8">
        <f>(chlapci!P52)</f>
      </c>
      <c r="Q52" s="8">
        <f>(chlapci!Q52)</f>
        <v>0</v>
      </c>
    </row>
    <row r="53" spans="1:17" ht="15">
      <c r="A53" s="8">
        <f>(chlapci!A53)</f>
        <v>52</v>
      </c>
      <c r="B53" s="8">
        <f>(chlapci!B53)</f>
        <v>0</v>
      </c>
      <c r="C53" s="8">
        <f>(chlapci!C53)</f>
        <v>0</v>
      </c>
      <c r="D53" s="8">
        <f>(chlapci!D53)</f>
        <v>0</v>
      </c>
      <c r="E53" s="8" t="str">
        <f>(chlapci!E53)</f>
        <v> </v>
      </c>
      <c r="F53" s="8">
        <f>(chlapci!F53)</f>
        <v>0</v>
      </c>
      <c r="G53" s="8" t="str">
        <f>(chlapci!G53)</f>
        <v> </v>
      </c>
      <c r="H53" s="8">
        <f>(chlapci!H53)</f>
        <v>0</v>
      </c>
      <c r="I53" s="8" t="str">
        <f>(chlapci!I53)</f>
        <v> </v>
      </c>
      <c r="J53" s="8">
        <f>(chlapci!J53)</f>
        <v>0</v>
      </c>
      <c r="K53" s="8" t="str">
        <f>(chlapci!K53)</f>
        <v> </v>
      </c>
      <c r="L53" s="8">
        <f>(chlapci!L53)</f>
        <v>0</v>
      </c>
      <c r="M53" s="8" t="str">
        <f>(chlapci!M53)</f>
        <v> </v>
      </c>
      <c r="N53" s="8">
        <f>(chlapci!N53)</f>
        <v>0</v>
      </c>
      <c r="O53" s="8">
        <f>(chlapci!O53)</f>
      </c>
      <c r="P53" s="8">
        <f>(chlapci!P53)</f>
      </c>
      <c r="Q53" s="8">
        <f>(chlapci!Q53)</f>
        <v>0</v>
      </c>
    </row>
    <row r="54" spans="1:17" ht="15">
      <c r="A54" s="8">
        <f>(chlapci!A54)</f>
        <v>53</v>
      </c>
      <c r="B54" s="8">
        <f>(chlapci!B54)</f>
        <v>0</v>
      </c>
      <c r="C54" s="8">
        <f>(chlapci!C54)</f>
        <v>0</v>
      </c>
      <c r="D54" s="8">
        <f>(chlapci!D54)</f>
        <v>0</v>
      </c>
      <c r="E54" s="8" t="str">
        <f>(chlapci!E54)</f>
        <v> </v>
      </c>
      <c r="F54" s="8">
        <f>(chlapci!F54)</f>
        <v>0</v>
      </c>
      <c r="G54" s="8" t="str">
        <f>(chlapci!G54)</f>
        <v> </v>
      </c>
      <c r="H54" s="8">
        <f>(chlapci!H54)</f>
        <v>0</v>
      </c>
      <c r="I54" s="8" t="str">
        <f>(chlapci!I54)</f>
        <v> </v>
      </c>
      <c r="J54" s="8">
        <f>(chlapci!J54)</f>
        <v>0</v>
      </c>
      <c r="K54" s="8" t="str">
        <f>(chlapci!K54)</f>
        <v> </v>
      </c>
      <c r="L54" s="8">
        <f>(chlapci!L54)</f>
        <v>0</v>
      </c>
      <c r="M54" s="8" t="str">
        <f>(chlapci!M54)</f>
        <v> </v>
      </c>
      <c r="N54" s="8">
        <f>(chlapci!N54)</f>
        <v>0</v>
      </c>
      <c r="O54" s="8">
        <f>(chlapci!O54)</f>
      </c>
      <c r="P54" s="8">
        <f>(chlapci!P54)</f>
      </c>
      <c r="Q54" s="8">
        <f>(chlapci!Q54)</f>
        <v>0</v>
      </c>
    </row>
    <row r="55" spans="1:17" ht="15">
      <c r="A55" s="8">
        <f>(chlapci!A55)</f>
        <v>54</v>
      </c>
      <c r="B55" s="8">
        <f>(chlapci!B55)</f>
        <v>0</v>
      </c>
      <c r="C55" s="8">
        <f>(chlapci!C55)</f>
        <v>0</v>
      </c>
      <c r="D55" s="8">
        <f>(chlapci!D55)</f>
        <v>0</v>
      </c>
      <c r="E55" s="8" t="str">
        <f>(chlapci!E55)</f>
        <v> </v>
      </c>
      <c r="F55" s="8">
        <f>(chlapci!F55)</f>
        <v>0</v>
      </c>
      <c r="G55" s="8" t="str">
        <f>(chlapci!G55)</f>
        <v> </v>
      </c>
      <c r="H55" s="8">
        <f>(chlapci!H55)</f>
        <v>0</v>
      </c>
      <c r="I55" s="8" t="str">
        <f>(chlapci!I55)</f>
        <v> </v>
      </c>
      <c r="J55" s="8">
        <f>(chlapci!J55)</f>
        <v>0</v>
      </c>
      <c r="K55" s="8" t="str">
        <f>(chlapci!K55)</f>
        <v> </v>
      </c>
      <c r="L55" s="8">
        <f>(chlapci!L55)</f>
        <v>0</v>
      </c>
      <c r="M55" s="8" t="str">
        <f>(chlapci!M55)</f>
        <v> </v>
      </c>
      <c r="N55" s="8">
        <f>(chlapci!N55)</f>
        <v>0</v>
      </c>
      <c r="O55" s="8">
        <f>(chlapci!O55)</f>
      </c>
      <c r="P55" s="8">
        <f>(chlapci!P55)</f>
      </c>
      <c r="Q55" s="8">
        <f>(chlapci!Q55)</f>
        <v>0</v>
      </c>
    </row>
    <row r="56" spans="1:17" ht="15">
      <c r="A56" s="8">
        <f>(chlapci!A56)</f>
        <v>55</v>
      </c>
      <c r="B56" s="8">
        <f>(chlapci!B56)</f>
        <v>0</v>
      </c>
      <c r="C56" s="8">
        <f>(chlapci!C56)</f>
      </c>
      <c r="D56" s="8">
        <f>(chlapci!D56)</f>
        <v>0</v>
      </c>
      <c r="E56" s="8" t="str">
        <f>(chlapci!E56)</f>
        <v> </v>
      </c>
      <c r="F56" s="8">
        <f>(chlapci!F56)</f>
        <v>0</v>
      </c>
      <c r="G56" s="8" t="str">
        <f>(chlapci!G56)</f>
        <v> </v>
      </c>
      <c r="H56" s="8">
        <f>(chlapci!H56)</f>
        <v>0</v>
      </c>
      <c r="I56" s="8" t="str">
        <f>(chlapci!I56)</f>
        <v> </v>
      </c>
      <c r="J56" s="8">
        <f>(chlapci!J56)</f>
        <v>0</v>
      </c>
      <c r="K56" s="8" t="str">
        <f>(chlapci!K56)</f>
        <v> </v>
      </c>
      <c r="L56" s="8">
        <f>(chlapci!L56)</f>
        <v>0</v>
      </c>
      <c r="M56" s="8" t="str">
        <f>(chlapci!M56)</f>
        <v> </v>
      </c>
      <c r="N56" s="8">
        <f>(chlapci!N56)</f>
        <v>0</v>
      </c>
      <c r="O56" s="8">
        <f>(chlapci!O56)</f>
      </c>
      <c r="P56" s="8">
        <f>(chlapci!P56)</f>
      </c>
      <c r="Q56" s="8">
        <f>(chlapci!Q56)</f>
        <v>0</v>
      </c>
    </row>
    <row r="57" spans="1:17" ht="15">
      <c r="A57" s="8">
        <f>(chlapci!A57)</f>
        <v>56</v>
      </c>
      <c r="B57" s="8">
        <f>(chlapci!B57)</f>
        <v>0</v>
      </c>
      <c r="C57" s="8">
        <f>(chlapci!C57)</f>
        <v>0</v>
      </c>
      <c r="D57" s="8">
        <f>(chlapci!D57)</f>
        <v>0</v>
      </c>
      <c r="E57" s="8" t="str">
        <f>(chlapci!E57)</f>
        <v> </v>
      </c>
      <c r="F57" s="8">
        <f>(chlapci!F57)</f>
        <v>0</v>
      </c>
      <c r="G57" s="8" t="str">
        <f>(chlapci!G57)</f>
        <v> </v>
      </c>
      <c r="H57" s="8">
        <f>(chlapci!H57)</f>
        <v>0</v>
      </c>
      <c r="I57" s="8" t="str">
        <f>(chlapci!I57)</f>
        <v> </v>
      </c>
      <c r="J57" s="8">
        <f>(chlapci!J57)</f>
        <v>0</v>
      </c>
      <c r="K57" s="8" t="str">
        <f>(chlapci!K57)</f>
        <v> </v>
      </c>
      <c r="L57" s="8">
        <f>(chlapci!L57)</f>
        <v>0</v>
      </c>
      <c r="M57" s="8" t="str">
        <f>(chlapci!M57)</f>
        <v> </v>
      </c>
      <c r="N57" s="8">
        <f>(chlapci!N57)</f>
        <v>0</v>
      </c>
      <c r="O57" s="8">
        <f>(chlapci!O57)</f>
      </c>
      <c r="P57" s="8">
        <f>(chlapci!P57)</f>
      </c>
      <c r="Q57" s="8">
        <f>(chlapci!Q57)</f>
        <v>0</v>
      </c>
    </row>
    <row r="58" spans="1:17" ht="15">
      <c r="A58" s="8">
        <f>(chlapci!A58)</f>
        <v>57</v>
      </c>
      <c r="B58" s="8">
        <f>(chlapci!B58)</f>
        <v>0</v>
      </c>
      <c r="C58" s="8">
        <f>(chlapci!C58)</f>
      </c>
      <c r="D58" s="8">
        <f>(chlapci!D58)</f>
        <v>0</v>
      </c>
      <c r="E58" s="8" t="str">
        <f>(chlapci!E58)</f>
        <v> </v>
      </c>
      <c r="F58" s="8">
        <f>(chlapci!F58)</f>
        <v>0</v>
      </c>
      <c r="G58" s="8" t="str">
        <f>(chlapci!G58)</f>
        <v> </v>
      </c>
      <c r="H58" s="8">
        <f>(chlapci!H58)</f>
        <v>0</v>
      </c>
      <c r="I58" s="8" t="str">
        <f>(chlapci!I58)</f>
        <v> </v>
      </c>
      <c r="J58" s="8">
        <f>(chlapci!J58)</f>
        <v>0</v>
      </c>
      <c r="K58" s="8" t="str">
        <f>(chlapci!K58)</f>
        <v> </v>
      </c>
      <c r="L58" s="8">
        <f>(chlapci!L58)</f>
        <v>0</v>
      </c>
      <c r="M58" s="8" t="str">
        <f>(chlapci!M58)</f>
        <v> </v>
      </c>
      <c r="N58" s="8">
        <f>(chlapci!N58)</f>
        <v>0</v>
      </c>
      <c r="O58" s="8">
        <f>(chlapci!O58)</f>
      </c>
      <c r="P58" s="8">
        <f>(chlapci!P58)</f>
      </c>
      <c r="Q58" s="8">
        <f>(chlapci!Q58)</f>
        <v>0</v>
      </c>
    </row>
    <row r="59" spans="1:17" ht="15">
      <c r="A59" s="8">
        <f>(chlapci!A59)</f>
        <v>58</v>
      </c>
      <c r="B59" s="8">
        <f>(chlapci!B59)</f>
        <v>0</v>
      </c>
      <c r="C59" s="8">
        <f>(chlapci!C59)</f>
      </c>
      <c r="D59" s="8">
        <f>(chlapci!D59)</f>
        <v>0</v>
      </c>
      <c r="E59" s="8" t="str">
        <f>(chlapci!E59)</f>
        <v> </v>
      </c>
      <c r="F59" s="8">
        <f>(chlapci!F59)</f>
        <v>0</v>
      </c>
      <c r="G59" s="8" t="str">
        <f>(chlapci!G59)</f>
        <v> </v>
      </c>
      <c r="H59" s="8">
        <f>(chlapci!H59)</f>
        <v>0</v>
      </c>
      <c r="I59" s="8" t="str">
        <f>(chlapci!I59)</f>
        <v> </v>
      </c>
      <c r="J59" s="8">
        <f>(chlapci!J59)</f>
        <v>0</v>
      </c>
      <c r="K59" s="8" t="str">
        <f>(chlapci!K59)</f>
        <v> </v>
      </c>
      <c r="L59" s="8">
        <f>(chlapci!L59)</f>
        <v>0</v>
      </c>
      <c r="M59" s="8" t="str">
        <f>(chlapci!M59)</f>
        <v> </v>
      </c>
      <c r="N59" s="8">
        <f>(chlapci!N59)</f>
        <v>0</v>
      </c>
      <c r="O59" s="8">
        <f>(chlapci!O59)</f>
      </c>
      <c r="P59" s="8">
        <f>(chlapci!P59)</f>
      </c>
      <c r="Q59" s="8">
        <f>(chlapci!Q59)</f>
        <v>0</v>
      </c>
    </row>
    <row r="60" spans="1:17" ht="15">
      <c r="A60" s="8">
        <f>(chlapci!A60)</f>
        <v>59</v>
      </c>
      <c r="B60" s="8">
        <f>(chlapci!B60)</f>
        <v>0</v>
      </c>
      <c r="C60" s="8">
        <f>(chlapci!C60)</f>
      </c>
      <c r="D60" s="8">
        <f>(chlapci!D60)</f>
        <v>0</v>
      </c>
      <c r="E60" s="8" t="str">
        <f>(chlapci!E60)</f>
        <v> </v>
      </c>
      <c r="F60" s="8">
        <f>(chlapci!F60)</f>
        <v>0</v>
      </c>
      <c r="G60" s="8" t="str">
        <f>(chlapci!G60)</f>
        <v> </v>
      </c>
      <c r="H60" s="8">
        <f>(chlapci!H60)</f>
        <v>0</v>
      </c>
      <c r="I60" s="8" t="str">
        <f>(chlapci!I60)</f>
        <v> </v>
      </c>
      <c r="J60" s="8">
        <f>(chlapci!J60)</f>
        <v>0</v>
      </c>
      <c r="K60" s="8" t="str">
        <f>(chlapci!K60)</f>
        <v> </v>
      </c>
      <c r="L60" s="8">
        <f>(chlapci!L60)</f>
        <v>0</v>
      </c>
      <c r="M60" s="8" t="str">
        <f>(chlapci!M60)</f>
        <v> </v>
      </c>
      <c r="N60" s="8">
        <f>(chlapci!N60)</f>
        <v>0</v>
      </c>
      <c r="O60" s="8">
        <f>(chlapci!O60)</f>
      </c>
      <c r="P60" s="8">
        <f>(chlapci!P60)</f>
      </c>
      <c r="Q60" s="8">
        <f>(chlapci!Q60)</f>
        <v>0</v>
      </c>
    </row>
    <row r="61" spans="1:17" ht="15">
      <c r="A61" s="8">
        <f>(chlapci!A61)</f>
        <v>60</v>
      </c>
      <c r="B61" s="8">
        <f>(chlapci!B61)</f>
        <v>0</v>
      </c>
      <c r="C61" s="8">
        <f>(chlapci!C61)</f>
      </c>
      <c r="D61" s="8">
        <f>(chlapci!D61)</f>
        <v>0</v>
      </c>
      <c r="E61" s="8" t="str">
        <f>(chlapci!E61)</f>
        <v> </v>
      </c>
      <c r="F61" s="8">
        <f>(chlapci!F61)</f>
        <v>0</v>
      </c>
      <c r="G61" s="8" t="str">
        <f>(chlapci!G61)</f>
        <v> </v>
      </c>
      <c r="H61" s="8">
        <f>(chlapci!H61)</f>
        <v>0</v>
      </c>
      <c r="I61" s="8" t="str">
        <f>(chlapci!I61)</f>
        <v> </v>
      </c>
      <c r="J61" s="8">
        <f>(chlapci!J61)</f>
        <v>0</v>
      </c>
      <c r="K61" s="8" t="str">
        <f>(chlapci!K61)</f>
        <v> </v>
      </c>
      <c r="L61" s="8">
        <f>(chlapci!L61)</f>
        <v>0</v>
      </c>
      <c r="M61" s="8" t="str">
        <f>(chlapci!M61)</f>
        <v> </v>
      </c>
      <c r="N61" s="8">
        <f>(chlapci!N61)</f>
        <v>0</v>
      </c>
      <c r="O61" s="8">
        <f>(chlapci!O61)</f>
      </c>
      <c r="P61" s="8">
        <f>(chlapci!P61)</f>
      </c>
      <c r="Q61" s="8">
        <f>(chlapci!Q61)</f>
        <v>0</v>
      </c>
    </row>
    <row r="62" spans="1:17" ht="15">
      <c r="A62" s="8">
        <f>(chlapci!A62)</f>
        <v>61</v>
      </c>
      <c r="B62" s="8">
        <f>(chlapci!B62)</f>
        <v>0</v>
      </c>
      <c r="C62" s="8">
        <f>(chlapci!C62)</f>
        <v>0</v>
      </c>
      <c r="D62" s="8">
        <f>(chlapci!D62)</f>
        <v>0</v>
      </c>
      <c r="E62" s="8" t="str">
        <f>(chlapci!E62)</f>
        <v> </v>
      </c>
      <c r="F62" s="8">
        <f>(chlapci!F62)</f>
        <v>0</v>
      </c>
      <c r="G62" s="8" t="str">
        <f>(chlapci!G62)</f>
        <v> </v>
      </c>
      <c r="H62" s="8">
        <f>(chlapci!H62)</f>
        <v>0</v>
      </c>
      <c r="I62" s="8" t="str">
        <f>(chlapci!I62)</f>
        <v> </v>
      </c>
      <c r="J62" s="8">
        <f>(chlapci!J62)</f>
        <v>0</v>
      </c>
      <c r="K62" s="8" t="str">
        <f>(chlapci!K62)</f>
        <v> </v>
      </c>
      <c r="L62" s="8">
        <f>(chlapci!L62)</f>
        <v>0</v>
      </c>
      <c r="M62" s="8" t="str">
        <f>(chlapci!M62)</f>
        <v> </v>
      </c>
      <c r="N62" s="8">
        <f>(chlapci!N62)</f>
        <v>0</v>
      </c>
      <c r="O62" s="8">
        <f>(chlapci!O62)</f>
      </c>
      <c r="P62" s="8">
        <f>(chlapci!P62)</f>
      </c>
      <c r="Q62" s="8">
        <f>(chlapci!Q62)</f>
        <v>0</v>
      </c>
    </row>
    <row r="63" spans="1:17" ht="15">
      <c r="A63" s="8">
        <f>(chlapci!A63)</f>
        <v>62</v>
      </c>
      <c r="B63" s="8">
        <f>(chlapci!B63)</f>
        <v>0</v>
      </c>
      <c r="C63" s="8">
        <f>(chlapci!C63)</f>
      </c>
      <c r="D63" s="8">
        <f>(chlapci!D63)</f>
        <v>0</v>
      </c>
      <c r="E63" s="8" t="str">
        <f>(chlapci!E63)</f>
        <v> </v>
      </c>
      <c r="F63" s="8">
        <f>(chlapci!F63)</f>
        <v>0</v>
      </c>
      <c r="G63" s="8" t="str">
        <f>(chlapci!G63)</f>
        <v> </v>
      </c>
      <c r="H63" s="8">
        <f>(chlapci!H63)</f>
        <v>0</v>
      </c>
      <c r="I63" s="8" t="str">
        <f>(chlapci!I63)</f>
        <v> </v>
      </c>
      <c r="J63" s="8">
        <f>(chlapci!J63)</f>
        <v>0</v>
      </c>
      <c r="K63" s="8" t="str">
        <f>(chlapci!K63)</f>
        <v> </v>
      </c>
      <c r="L63" s="8">
        <f>(chlapci!L63)</f>
        <v>0</v>
      </c>
      <c r="M63" s="8" t="str">
        <f>(chlapci!M63)</f>
        <v> </v>
      </c>
      <c r="N63" s="8">
        <f>(chlapci!N63)</f>
        <v>0</v>
      </c>
      <c r="O63" s="8">
        <f>(chlapci!O63)</f>
      </c>
      <c r="P63" s="8">
        <f>(chlapci!P63)</f>
      </c>
      <c r="Q63" s="8">
        <f>(chlapci!Q63)</f>
        <v>0</v>
      </c>
    </row>
    <row r="64" spans="1:17" ht="15">
      <c r="A64" s="8">
        <f>(chlapci!A64)</f>
        <v>63</v>
      </c>
      <c r="B64" s="8">
        <f>(chlapci!B64)</f>
        <v>0</v>
      </c>
      <c r="C64" s="8">
        <f>(chlapci!C64)</f>
      </c>
      <c r="D64" s="8">
        <f>(chlapci!D64)</f>
        <v>0</v>
      </c>
      <c r="E64" s="8" t="str">
        <f>(chlapci!E64)</f>
        <v> </v>
      </c>
      <c r="F64" s="8">
        <f>(chlapci!F64)</f>
        <v>0</v>
      </c>
      <c r="G64" s="8" t="str">
        <f>(chlapci!G64)</f>
        <v> </v>
      </c>
      <c r="H64" s="8">
        <f>(chlapci!H64)</f>
        <v>0</v>
      </c>
      <c r="I64" s="8" t="str">
        <f>(chlapci!I64)</f>
        <v> </v>
      </c>
      <c r="J64" s="8">
        <f>(chlapci!J64)</f>
        <v>0</v>
      </c>
      <c r="K64" s="8" t="str">
        <f>(chlapci!K64)</f>
        <v> </v>
      </c>
      <c r="L64" s="8">
        <f>(chlapci!L64)</f>
        <v>0</v>
      </c>
      <c r="M64" s="8" t="str">
        <f>(chlapci!M64)</f>
        <v> </v>
      </c>
      <c r="N64" s="8">
        <f>(chlapci!N64)</f>
        <v>0</v>
      </c>
      <c r="O64" s="8">
        <f>(chlapci!O64)</f>
      </c>
      <c r="P64" s="8">
        <f>(chlapci!P64)</f>
      </c>
      <c r="Q64" s="8">
        <f>(chlapci!Q64)</f>
        <v>0</v>
      </c>
    </row>
    <row r="65" spans="1:17" ht="15">
      <c r="A65" s="8">
        <f>(chlapci!A65)</f>
        <v>64</v>
      </c>
      <c r="B65" s="8">
        <f>(chlapci!B65)</f>
        <v>0</v>
      </c>
      <c r="C65" s="8">
        <f>(chlapci!C65)</f>
      </c>
      <c r="D65" s="8">
        <f>(chlapci!D65)</f>
        <v>0</v>
      </c>
      <c r="E65" s="8" t="str">
        <f>(chlapci!E65)</f>
        <v> </v>
      </c>
      <c r="F65" s="8">
        <f>(chlapci!F65)</f>
        <v>0</v>
      </c>
      <c r="G65" s="8" t="str">
        <f>(chlapci!G65)</f>
        <v> </v>
      </c>
      <c r="H65" s="8">
        <f>(chlapci!H65)</f>
        <v>0</v>
      </c>
      <c r="I65" s="8" t="str">
        <f>(chlapci!I65)</f>
        <v> </v>
      </c>
      <c r="J65" s="8">
        <f>(chlapci!J65)</f>
        <v>0</v>
      </c>
      <c r="K65" s="8" t="str">
        <f>(chlapci!K65)</f>
        <v> </v>
      </c>
      <c r="L65" s="8">
        <f>(chlapci!L65)</f>
        <v>0</v>
      </c>
      <c r="M65" s="8" t="str">
        <f>(chlapci!M65)</f>
        <v> </v>
      </c>
      <c r="N65" s="8">
        <f>(chlapci!N65)</f>
        <v>0</v>
      </c>
      <c r="O65" s="8">
        <f>(chlapci!O65)</f>
      </c>
      <c r="P65" s="8">
        <f>(chlapci!P65)</f>
      </c>
      <c r="Q65" s="8">
        <f>(chlapci!Q65)</f>
        <v>0</v>
      </c>
    </row>
    <row r="66" spans="1:17" ht="15">
      <c r="A66" s="8">
        <f>(chlapci!A66)</f>
        <v>65</v>
      </c>
      <c r="B66" s="8">
        <f>(chlapci!B66)</f>
        <v>0</v>
      </c>
      <c r="C66" s="8">
        <f>(chlapci!C66)</f>
      </c>
      <c r="D66" s="8">
        <f>(chlapci!D66)</f>
        <v>0</v>
      </c>
      <c r="E66" s="8" t="str">
        <f>(chlapci!E66)</f>
        <v> </v>
      </c>
      <c r="F66" s="8">
        <f>(chlapci!F66)</f>
        <v>0</v>
      </c>
      <c r="G66" s="8" t="str">
        <f>(chlapci!G66)</f>
        <v> </v>
      </c>
      <c r="H66" s="8">
        <f>(chlapci!H66)</f>
        <v>0</v>
      </c>
      <c r="I66" s="8" t="str">
        <f>(chlapci!I66)</f>
        <v> </v>
      </c>
      <c r="J66" s="8">
        <f>(chlapci!J66)</f>
        <v>0</v>
      </c>
      <c r="K66" s="8" t="str">
        <f>(chlapci!K66)</f>
        <v> </v>
      </c>
      <c r="L66" s="8">
        <f>(chlapci!L66)</f>
        <v>0</v>
      </c>
      <c r="M66" s="8" t="str">
        <f>(chlapci!M66)</f>
        <v> </v>
      </c>
      <c r="N66" s="8">
        <f>(chlapci!N66)</f>
        <v>0</v>
      </c>
      <c r="O66" s="8">
        <f>(chlapci!O66)</f>
      </c>
      <c r="P66" s="8">
        <f>(chlapci!P66)</f>
      </c>
      <c r="Q66" s="8">
        <f>(chlapci!Q66)</f>
        <v>0</v>
      </c>
    </row>
    <row r="67" spans="1:17" ht="15">
      <c r="A67" s="8">
        <f>(chlapci!A67)</f>
        <v>66</v>
      </c>
      <c r="B67" s="8">
        <f>(chlapci!B67)</f>
        <v>0</v>
      </c>
      <c r="C67" s="8">
        <f>(chlapci!C67)</f>
        <v>0</v>
      </c>
      <c r="D67" s="8">
        <f>(chlapci!D67)</f>
        <v>0</v>
      </c>
      <c r="E67" s="8" t="str">
        <f>(chlapci!E67)</f>
        <v> </v>
      </c>
      <c r="F67" s="8">
        <f>(chlapci!F67)</f>
        <v>0</v>
      </c>
      <c r="G67" s="8" t="str">
        <f>(chlapci!G67)</f>
        <v> </v>
      </c>
      <c r="H67" s="8">
        <f>(chlapci!H67)</f>
        <v>0</v>
      </c>
      <c r="I67" s="8" t="str">
        <f>(chlapci!I67)</f>
        <v> </v>
      </c>
      <c r="J67" s="8">
        <f>(chlapci!J67)</f>
        <v>0</v>
      </c>
      <c r="K67" s="8" t="str">
        <f>(chlapci!K67)</f>
        <v> </v>
      </c>
      <c r="L67" s="8">
        <f>(chlapci!L67)</f>
        <v>0</v>
      </c>
      <c r="M67" s="8" t="str">
        <f>(chlapci!M67)</f>
        <v> </v>
      </c>
      <c r="N67" s="8">
        <f>(chlapci!N67)</f>
        <v>0</v>
      </c>
      <c r="O67" s="8">
        <f>(chlapci!O67)</f>
      </c>
      <c r="P67" s="8">
        <f>(chlapci!P67)</f>
      </c>
      <c r="Q67" s="8">
        <f>(chlapci!Q67)</f>
        <v>0</v>
      </c>
    </row>
    <row r="68" spans="1:17" ht="15">
      <c r="A68" s="8">
        <f>(chlapci!A68)</f>
        <v>67</v>
      </c>
      <c r="B68" s="8">
        <f>(chlapci!B68)</f>
        <v>0</v>
      </c>
      <c r="C68" s="8">
        <f>(chlapci!C68)</f>
      </c>
      <c r="D68" s="8">
        <f>(chlapci!D68)</f>
        <v>0</v>
      </c>
      <c r="E68" s="8" t="str">
        <f>(chlapci!E68)</f>
        <v> </v>
      </c>
      <c r="F68" s="8">
        <f>(chlapci!F68)</f>
        <v>0</v>
      </c>
      <c r="G68" s="8" t="str">
        <f>(chlapci!G68)</f>
        <v> </v>
      </c>
      <c r="H68" s="8">
        <f>(chlapci!H68)</f>
        <v>0</v>
      </c>
      <c r="I68" s="8" t="str">
        <f>(chlapci!I68)</f>
        <v> </v>
      </c>
      <c r="J68" s="8">
        <f>(chlapci!J68)</f>
        <v>0</v>
      </c>
      <c r="K68" s="8" t="str">
        <f>(chlapci!K68)</f>
        <v> </v>
      </c>
      <c r="L68" s="8">
        <f>(chlapci!L68)</f>
        <v>0</v>
      </c>
      <c r="M68" s="8" t="str">
        <f>(chlapci!M68)</f>
        <v> </v>
      </c>
      <c r="N68" s="8">
        <f>(chlapci!N68)</f>
        <v>0</v>
      </c>
      <c r="O68" s="8">
        <f>(chlapci!O68)</f>
      </c>
      <c r="P68" s="8">
        <f>(chlapci!P68)</f>
      </c>
      <c r="Q68" s="8">
        <f>(chlapci!Q68)</f>
        <v>0</v>
      </c>
    </row>
    <row r="69" spans="1:17" ht="15">
      <c r="A69" s="8">
        <f>(chlapci!A69)</f>
        <v>68</v>
      </c>
      <c r="B69" s="8">
        <f>(chlapci!B69)</f>
        <v>0</v>
      </c>
      <c r="C69" s="8">
        <f>(chlapci!C69)</f>
      </c>
      <c r="D69" s="8">
        <f>(chlapci!D69)</f>
        <v>0</v>
      </c>
      <c r="E69" s="8" t="str">
        <f>(chlapci!E69)</f>
        <v> </v>
      </c>
      <c r="F69" s="8">
        <f>(chlapci!F69)</f>
        <v>0</v>
      </c>
      <c r="G69" s="8" t="str">
        <f>(chlapci!G69)</f>
        <v> </v>
      </c>
      <c r="H69" s="8">
        <f>(chlapci!H69)</f>
        <v>0</v>
      </c>
      <c r="I69" s="8" t="str">
        <f>(chlapci!I69)</f>
        <v> </v>
      </c>
      <c r="J69" s="8">
        <f>(chlapci!J69)</f>
        <v>0</v>
      </c>
      <c r="K69" s="8" t="str">
        <f>(chlapci!K69)</f>
        <v> </v>
      </c>
      <c r="L69" s="8">
        <f>(chlapci!L69)</f>
        <v>0</v>
      </c>
      <c r="M69" s="8" t="str">
        <f>(chlapci!M69)</f>
        <v> </v>
      </c>
      <c r="N69" s="8">
        <f>(chlapci!N69)</f>
        <v>0</v>
      </c>
      <c r="O69" s="8">
        <f>(chlapci!O69)</f>
      </c>
      <c r="P69" s="8">
        <f>(chlapci!P69)</f>
      </c>
      <c r="Q69" s="8">
        <f>(chlapci!Q69)</f>
        <v>0</v>
      </c>
    </row>
    <row r="70" spans="1:17" ht="15">
      <c r="A70" s="8">
        <f>(chlapci!A70)</f>
        <v>69</v>
      </c>
      <c r="B70" s="8">
        <f>(chlapci!B70)</f>
        <v>0</v>
      </c>
      <c r="C70" s="8">
        <f>(chlapci!C70)</f>
      </c>
      <c r="D70" s="8">
        <f>(chlapci!D70)</f>
        <v>0</v>
      </c>
      <c r="E70" s="8" t="str">
        <f>(chlapci!E70)</f>
        <v> </v>
      </c>
      <c r="F70" s="8">
        <f>(chlapci!F70)</f>
        <v>0</v>
      </c>
      <c r="G70" s="8" t="str">
        <f>(chlapci!G70)</f>
        <v> </v>
      </c>
      <c r="H70" s="8">
        <f>(chlapci!H70)</f>
        <v>0</v>
      </c>
      <c r="I70" s="8" t="str">
        <f>(chlapci!I70)</f>
        <v> </v>
      </c>
      <c r="J70" s="8">
        <f>(chlapci!J70)</f>
        <v>0</v>
      </c>
      <c r="K70" s="8" t="str">
        <f>(chlapci!K70)</f>
        <v> </v>
      </c>
      <c r="L70" s="8">
        <f>(chlapci!L70)</f>
        <v>0</v>
      </c>
      <c r="M70" s="8" t="str">
        <f>(chlapci!M70)</f>
        <v> </v>
      </c>
      <c r="N70" s="8">
        <f>(chlapci!N70)</f>
        <v>0</v>
      </c>
      <c r="O70" s="8">
        <f>(chlapci!O70)</f>
      </c>
      <c r="P70" s="8">
        <f>(chlapci!P70)</f>
      </c>
      <c r="Q70" s="8">
        <f>(chlapci!Q70)</f>
        <v>0</v>
      </c>
    </row>
    <row r="71" spans="1:17" ht="15">
      <c r="A71" s="8">
        <f>(chlapci!A71)</f>
        <v>70</v>
      </c>
      <c r="B71" s="8">
        <f>(chlapci!B71)</f>
        <v>0</v>
      </c>
      <c r="C71" s="8">
        <f>(chlapci!C71)</f>
      </c>
      <c r="D71" s="8">
        <f>(chlapci!D71)</f>
        <v>0</v>
      </c>
      <c r="E71" s="8" t="str">
        <f>(chlapci!E71)</f>
        <v> </v>
      </c>
      <c r="F71" s="8">
        <f>(chlapci!F71)</f>
        <v>0</v>
      </c>
      <c r="G71" s="8" t="str">
        <f>(chlapci!G71)</f>
        <v> </v>
      </c>
      <c r="H71" s="8">
        <f>(chlapci!H71)</f>
        <v>0</v>
      </c>
      <c r="I71" s="8" t="str">
        <f>(chlapci!I71)</f>
        <v> </v>
      </c>
      <c r="J71" s="8">
        <f>(chlapci!J71)</f>
        <v>0</v>
      </c>
      <c r="K71" s="8" t="str">
        <f>(chlapci!K71)</f>
        <v> </v>
      </c>
      <c r="L71" s="8">
        <f>(chlapci!L71)</f>
        <v>0</v>
      </c>
      <c r="M71" s="8" t="str">
        <f>(chlapci!M71)</f>
        <v> </v>
      </c>
      <c r="N71" s="8">
        <f>(chlapci!N71)</f>
        <v>0</v>
      </c>
      <c r="O71" s="8">
        <f>(chlapci!O71)</f>
      </c>
      <c r="P71" s="8">
        <f>(chlapci!P71)</f>
      </c>
      <c r="Q71" s="8">
        <f>(chlapci!Q71)</f>
        <v>0</v>
      </c>
    </row>
    <row r="72" spans="1:17" ht="15">
      <c r="A72" s="8">
        <f>(chlapci!A72)</f>
        <v>71</v>
      </c>
      <c r="B72" s="8">
        <f>(chlapci!B72)</f>
        <v>0</v>
      </c>
      <c r="C72" s="8">
        <f>(chlapci!C72)</f>
        <v>0</v>
      </c>
      <c r="D72" s="8">
        <f>(chlapci!D72)</f>
        <v>0</v>
      </c>
      <c r="E72" s="8" t="str">
        <f>(chlapci!E72)</f>
        <v> </v>
      </c>
      <c r="F72" s="8">
        <f>(chlapci!F72)</f>
        <v>0</v>
      </c>
      <c r="G72" s="8" t="str">
        <f>(chlapci!G72)</f>
        <v> </v>
      </c>
      <c r="H72" s="8">
        <f>(chlapci!H72)</f>
        <v>0</v>
      </c>
      <c r="I72" s="8" t="str">
        <f>(chlapci!I72)</f>
        <v> </v>
      </c>
      <c r="J72" s="8">
        <f>(chlapci!J72)</f>
        <v>0</v>
      </c>
      <c r="K72" s="8" t="str">
        <f>(chlapci!K72)</f>
        <v> </v>
      </c>
      <c r="L72" s="8">
        <f>(chlapci!L72)</f>
        <v>0</v>
      </c>
      <c r="M72" s="8" t="str">
        <f>(chlapci!M72)</f>
        <v> </v>
      </c>
      <c r="N72" s="8">
        <f>(chlapci!N72)</f>
        <v>0</v>
      </c>
      <c r="O72" s="8">
        <f>(chlapci!O72)</f>
      </c>
      <c r="P72" s="8">
        <f>(chlapci!P72)</f>
      </c>
      <c r="Q72" s="8">
        <f>(chlapci!Q72)</f>
        <v>0</v>
      </c>
    </row>
    <row r="73" spans="1:17" ht="15">
      <c r="A73" s="8">
        <f>(chlapci!A73)</f>
        <v>72</v>
      </c>
      <c r="B73" s="8">
        <f>(chlapci!B73)</f>
        <v>0</v>
      </c>
      <c r="C73" s="8">
        <f>(chlapci!C73)</f>
      </c>
      <c r="D73" s="8">
        <f>(chlapci!D73)</f>
        <v>0</v>
      </c>
      <c r="E73" s="8" t="str">
        <f>(chlapci!E73)</f>
        <v> </v>
      </c>
      <c r="F73" s="8">
        <f>(chlapci!F73)</f>
        <v>0</v>
      </c>
      <c r="G73" s="8" t="str">
        <f>(chlapci!G73)</f>
        <v> </v>
      </c>
      <c r="H73" s="8">
        <f>(chlapci!H73)</f>
        <v>0</v>
      </c>
      <c r="I73" s="8" t="str">
        <f>(chlapci!I73)</f>
        <v> </v>
      </c>
      <c r="J73" s="8">
        <f>(chlapci!J73)</f>
        <v>0</v>
      </c>
      <c r="K73" s="8" t="str">
        <f>(chlapci!K73)</f>
        <v> </v>
      </c>
      <c r="L73" s="8">
        <f>(chlapci!L73)</f>
        <v>0</v>
      </c>
      <c r="M73" s="8" t="str">
        <f>(chlapci!M73)</f>
        <v> </v>
      </c>
      <c r="N73" s="8">
        <f>(chlapci!N73)</f>
        <v>0</v>
      </c>
      <c r="O73" s="8">
        <f>(chlapci!O73)</f>
      </c>
      <c r="P73" s="8">
        <f>(chlapci!P73)</f>
      </c>
      <c r="Q73" s="8">
        <f>(chlapci!Q73)</f>
        <v>0</v>
      </c>
    </row>
    <row r="74" spans="1:17" ht="15">
      <c r="A74" s="8">
        <f>(chlapci!A74)</f>
        <v>73</v>
      </c>
      <c r="B74" s="8">
        <f>(chlapci!B74)</f>
        <v>0</v>
      </c>
      <c r="C74" s="8">
        <f>(chlapci!C74)</f>
      </c>
      <c r="D74" s="8">
        <f>(chlapci!D74)</f>
        <v>0</v>
      </c>
      <c r="E74" s="8" t="str">
        <f>(chlapci!E74)</f>
        <v> </v>
      </c>
      <c r="F74" s="8">
        <f>(chlapci!F74)</f>
        <v>0</v>
      </c>
      <c r="G74" s="8" t="str">
        <f>(chlapci!G74)</f>
        <v> </v>
      </c>
      <c r="H74" s="8">
        <f>(chlapci!H74)</f>
        <v>0</v>
      </c>
      <c r="I74" s="8" t="str">
        <f>(chlapci!I74)</f>
        <v> </v>
      </c>
      <c r="J74" s="8">
        <f>(chlapci!J74)</f>
        <v>0</v>
      </c>
      <c r="K74" s="8" t="str">
        <f>(chlapci!K74)</f>
        <v> </v>
      </c>
      <c r="L74" s="8">
        <f>(chlapci!L74)</f>
        <v>0</v>
      </c>
      <c r="M74" s="8" t="str">
        <f>(chlapci!M74)</f>
        <v> </v>
      </c>
      <c r="N74" s="8">
        <f>(chlapci!N74)</f>
        <v>0</v>
      </c>
      <c r="O74" s="8">
        <f>(chlapci!O74)</f>
      </c>
      <c r="P74" s="8">
        <f>(chlapci!P74)</f>
      </c>
      <c r="Q74" s="8">
        <f>(chlapci!Q74)</f>
        <v>0</v>
      </c>
    </row>
    <row r="75" spans="1:17" ht="15">
      <c r="A75" s="8">
        <f>(chlapci!A75)</f>
        <v>74</v>
      </c>
      <c r="B75" s="8">
        <f>(chlapci!B75)</f>
        <v>0</v>
      </c>
      <c r="C75" s="8">
        <f>(chlapci!C75)</f>
      </c>
      <c r="D75" s="8">
        <f>(chlapci!D75)</f>
        <v>0</v>
      </c>
      <c r="E75" s="8" t="str">
        <f>(chlapci!E75)</f>
        <v> </v>
      </c>
      <c r="F75" s="8">
        <f>(chlapci!F75)</f>
        <v>0</v>
      </c>
      <c r="G75" s="8" t="str">
        <f>(chlapci!G75)</f>
        <v> </v>
      </c>
      <c r="H75" s="8">
        <f>(chlapci!H75)</f>
        <v>0</v>
      </c>
      <c r="I75" s="8" t="str">
        <f>(chlapci!I75)</f>
        <v> </v>
      </c>
      <c r="J75" s="8">
        <f>(chlapci!J75)</f>
        <v>0</v>
      </c>
      <c r="K75" s="8" t="str">
        <f>(chlapci!K75)</f>
        <v> </v>
      </c>
      <c r="L75" s="8">
        <f>(chlapci!L75)</f>
        <v>0</v>
      </c>
      <c r="M75" s="8" t="str">
        <f>(chlapci!M75)</f>
        <v> </v>
      </c>
      <c r="N75" s="8">
        <f>(chlapci!N75)</f>
        <v>0</v>
      </c>
      <c r="O75" s="8">
        <f>(chlapci!O75)</f>
      </c>
      <c r="P75" s="8">
        <f>(chlapci!P75)</f>
      </c>
      <c r="Q75" s="8">
        <f>(chlapci!Q75)</f>
        <v>0</v>
      </c>
    </row>
    <row r="76" spans="1:17" ht="15">
      <c r="A76" s="8">
        <f>(chlapci!A76)</f>
        <v>75</v>
      </c>
      <c r="B76" s="8">
        <f>(chlapci!B76)</f>
        <v>0</v>
      </c>
      <c r="C76" s="8">
        <f>(chlapci!C76)</f>
      </c>
      <c r="D76" s="8">
        <f>(chlapci!D76)</f>
        <v>0</v>
      </c>
      <c r="E76" s="8" t="str">
        <f>(chlapci!E76)</f>
        <v> </v>
      </c>
      <c r="F76" s="8">
        <f>(chlapci!F76)</f>
        <v>0</v>
      </c>
      <c r="G76" s="8" t="str">
        <f>(chlapci!G76)</f>
        <v> </v>
      </c>
      <c r="H76" s="8">
        <f>(chlapci!H76)</f>
        <v>0</v>
      </c>
      <c r="I76" s="8" t="str">
        <f>(chlapci!I76)</f>
        <v> </v>
      </c>
      <c r="J76" s="8">
        <f>(chlapci!J76)</f>
        <v>0</v>
      </c>
      <c r="K76" s="8" t="str">
        <f>(chlapci!K76)</f>
        <v> </v>
      </c>
      <c r="L76" s="8">
        <f>(chlapci!L76)</f>
        <v>0</v>
      </c>
      <c r="M76" s="8" t="str">
        <f>(chlapci!M76)</f>
        <v> </v>
      </c>
      <c r="N76" s="8">
        <f>(chlapci!N76)</f>
        <v>0</v>
      </c>
      <c r="O76" s="8">
        <f>(chlapci!O76)</f>
      </c>
      <c r="P76" s="8">
        <f>(chlapci!P76)</f>
      </c>
      <c r="Q76" s="8">
        <f>(chlapci!Q76)</f>
        <v>0</v>
      </c>
    </row>
    <row r="77" spans="1:17" ht="15">
      <c r="A77" s="8">
        <f>(chlapci!A77)</f>
        <v>76</v>
      </c>
      <c r="B77" s="8">
        <f>(chlapci!B77)</f>
        <v>0</v>
      </c>
      <c r="C77" s="8">
        <f>(chlapci!C77)</f>
        <v>0</v>
      </c>
      <c r="D77" s="8">
        <f>(chlapci!D77)</f>
        <v>0</v>
      </c>
      <c r="E77" s="8" t="str">
        <f>(chlapci!E77)</f>
        <v> </v>
      </c>
      <c r="F77" s="8">
        <f>(chlapci!F77)</f>
        <v>0</v>
      </c>
      <c r="G77" s="8" t="str">
        <f>(chlapci!G77)</f>
        <v> </v>
      </c>
      <c r="H77" s="8">
        <f>(chlapci!H77)</f>
        <v>0</v>
      </c>
      <c r="I77" s="8" t="str">
        <f>(chlapci!I77)</f>
        <v> </v>
      </c>
      <c r="J77" s="8">
        <f>(chlapci!J77)</f>
        <v>0</v>
      </c>
      <c r="K77" s="8" t="str">
        <f>(chlapci!K77)</f>
        <v> </v>
      </c>
      <c r="L77" s="8">
        <f>(chlapci!L77)</f>
        <v>0</v>
      </c>
      <c r="M77" s="8" t="str">
        <f>(chlapci!M77)</f>
        <v> </v>
      </c>
      <c r="N77" s="8">
        <f>(chlapci!N77)</f>
        <v>0</v>
      </c>
      <c r="O77" s="8">
        <f>(chlapci!O77)</f>
      </c>
      <c r="P77" s="8">
        <f>(chlapci!P77)</f>
      </c>
      <c r="Q77" s="8">
        <f>(chlapci!Q77)</f>
        <v>0</v>
      </c>
    </row>
    <row r="78" spans="1:17" ht="15">
      <c r="A78" s="8">
        <f>(chlapci!A78)</f>
        <v>77</v>
      </c>
      <c r="B78" s="8">
        <f>(chlapci!B78)</f>
        <v>0</v>
      </c>
      <c r="C78" s="8">
        <f>(chlapci!C78)</f>
      </c>
      <c r="D78" s="8">
        <f>(chlapci!D78)</f>
        <v>0</v>
      </c>
      <c r="E78" s="8" t="str">
        <f>(chlapci!E78)</f>
        <v> </v>
      </c>
      <c r="F78" s="8">
        <f>(chlapci!F78)</f>
        <v>0</v>
      </c>
      <c r="G78" s="8" t="str">
        <f>(chlapci!G78)</f>
        <v> </v>
      </c>
      <c r="H78" s="8">
        <f>(chlapci!H78)</f>
        <v>0</v>
      </c>
      <c r="I78" s="8" t="str">
        <f>(chlapci!I78)</f>
        <v> </v>
      </c>
      <c r="J78" s="8">
        <f>(chlapci!J78)</f>
        <v>0</v>
      </c>
      <c r="K78" s="8" t="str">
        <f>(chlapci!K78)</f>
        <v> </v>
      </c>
      <c r="L78" s="8">
        <f>(chlapci!L78)</f>
        <v>0</v>
      </c>
      <c r="M78" s="8" t="str">
        <f>(chlapci!M78)</f>
        <v> </v>
      </c>
      <c r="N78" s="8">
        <f>(chlapci!N78)</f>
        <v>0</v>
      </c>
      <c r="O78" s="8">
        <f>(chlapci!O78)</f>
      </c>
      <c r="P78" s="8">
        <f>(chlapci!P78)</f>
      </c>
      <c r="Q78" s="8">
        <f>(chlapci!Q78)</f>
        <v>0</v>
      </c>
    </row>
    <row r="79" spans="1:17" ht="15">
      <c r="A79" s="8">
        <f>(chlapci!A79)</f>
        <v>78</v>
      </c>
      <c r="B79" s="8">
        <f>(chlapci!B79)</f>
        <v>0</v>
      </c>
      <c r="C79" s="8">
        <f>(chlapci!C79)</f>
      </c>
      <c r="D79" s="8">
        <f>(chlapci!D79)</f>
        <v>0</v>
      </c>
      <c r="E79" s="8" t="str">
        <f>(chlapci!E79)</f>
        <v> </v>
      </c>
      <c r="F79" s="8">
        <f>(chlapci!F79)</f>
        <v>0</v>
      </c>
      <c r="G79" s="8" t="str">
        <f>(chlapci!G79)</f>
        <v> </v>
      </c>
      <c r="H79" s="8">
        <f>(chlapci!H79)</f>
        <v>0</v>
      </c>
      <c r="I79" s="8" t="str">
        <f>(chlapci!I79)</f>
        <v> </v>
      </c>
      <c r="J79" s="8">
        <f>(chlapci!J79)</f>
        <v>0</v>
      </c>
      <c r="K79" s="8" t="str">
        <f>(chlapci!K79)</f>
        <v> </v>
      </c>
      <c r="L79" s="8">
        <f>(chlapci!L79)</f>
        <v>0</v>
      </c>
      <c r="M79" s="8" t="str">
        <f>(chlapci!M79)</f>
        <v> </v>
      </c>
      <c r="N79" s="8">
        <f>(chlapci!N79)</f>
        <v>0</v>
      </c>
      <c r="O79" s="8">
        <f>(chlapci!O79)</f>
      </c>
      <c r="P79" s="8">
        <f>(chlapci!P79)</f>
      </c>
      <c r="Q79" s="8">
        <f>(chlapci!Q79)</f>
        <v>0</v>
      </c>
    </row>
    <row r="80" spans="1:17" ht="15">
      <c r="A80" s="8">
        <f>(chlapci!A80)</f>
        <v>79</v>
      </c>
      <c r="B80" s="8">
        <f>(chlapci!B80)</f>
        <v>0</v>
      </c>
      <c r="C80" s="8">
        <f>(chlapci!C80)</f>
      </c>
      <c r="D80" s="8">
        <f>(chlapci!D80)</f>
        <v>0</v>
      </c>
      <c r="E80" s="8" t="str">
        <f>(chlapci!E80)</f>
        <v> </v>
      </c>
      <c r="F80" s="8">
        <f>(chlapci!F80)</f>
        <v>0</v>
      </c>
      <c r="G80" s="8" t="str">
        <f>(chlapci!G80)</f>
        <v> </v>
      </c>
      <c r="H80" s="8">
        <f>(chlapci!H80)</f>
        <v>0</v>
      </c>
      <c r="I80" s="8" t="str">
        <f>(chlapci!I80)</f>
        <v> </v>
      </c>
      <c r="J80" s="8">
        <f>(chlapci!J80)</f>
        <v>0</v>
      </c>
      <c r="K80" s="8" t="str">
        <f>(chlapci!K80)</f>
        <v> </v>
      </c>
      <c r="L80" s="8">
        <f>(chlapci!L80)</f>
        <v>0</v>
      </c>
      <c r="M80" s="8" t="str">
        <f>(chlapci!M80)</f>
        <v> </v>
      </c>
      <c r="N80" s="8">
        <f>(chlapci!N80)</f>
        <v>0</v>
      </c>
      <c r="O80" s="8">
        <f>(chlapci!O80)</f>
      </c>
      <c r="P80" s="8">
        <f>(chlapci!P80)</f>
      </c>
      <c r="Q80" s="8">
        <f>(chlapci!Q80)</f>
        <v>0</v>
      </c>
    </row>
    <row r="81" spans="1:17" ht="15">
      <c r="A81" s="8">
        <f>(chlapci!A81)</f>
        <v>80</v>
      </c>
      <c r="B81" s="8">
        <f>(chlapci!B81)</f>
        <v>0</v>
      </c>
      <c r="C81" s="8">
        <f>(chlapci!C81)</f>
      </c>
      <c r="D81" s="8">
        <f>(chlapci!D81)</f>
        <v>0</v>
      </c>
      <c r="E81" s="8" t="str">
        <f>(chlapci!E81)</f>
        <v> </v>
      </c>
      <c r="F81" s="8">
        <f>(chlapci!F81)</f>
        <v>0</v>
      </c>
      <c r="G81" s="8" t="str">
        <f>(chlapci!G81)</f>
        <v> </v>
      </c>
      <c r="H81" s="8">
        <f>(chlapci!H81)</f>
        <v>0</v>
      </c>
      <c r="I81" s="8" t="str">
        <f>(chlapci!I81)</f>
        <v> </v>
      </c>
      <c r="J81" s="8">
        <f>(chlapci!J81)</f>
        <v>0</v>
      </c>
      <c r="K81" s="8" t="str">
        <f>(chlapci!K81)</f>
        <v> </v>
      </c>
      <c r="L81" s="8">
        <f>(chlapci!L81)</f>
        <v>0</v>
      </c>
      <c r="M81" s="8" t="str">
        <f>(chlapci!M81)</f>
        <v> </v>
      </c>
      <c r="N81" s="8">
        <f>(chlapci!N81)</f>
        <v>0</v>
      </c>
      <c r="O81" s="8">
        <f>(chlapci!O81)</f>
      </c>
      <c r="P81" s="8">
        <f>(chlapci!P81)</f>
      </c>
      <c r="Q81" s="8">
        <f>(chlapci!Q81)</f>
        <v>0</v>
      </c>
    </row>
    <row r="82" spans="1:17" ht="15">
      <c r="A82" s="8">
        <f>(chlapci!A82)</f>
        <v>81</v>
      </c>
      <c r="B82" s="8">
        <f>(chlapci!B82)</f>
        <v>0</v>
      </c>
      <c r="C82" s="8">
        <f>(chlapci!C82)</f>
        <v>0</v>
      </c>
      <c r="D82" s="8">
        <f>(chlapci!D82)</f>
        <v>0</v>
      </c>
      <c r="E82" s="8" t="str">
        <f>(chlapci!E82)</f>
        <v> </v>
      </c>
      <c r="F82" s="8">
        <f>(chlapci!F82)</f>
        <v>0</v>
      </c>
      <c r="G82" s="8" t="str">
        <f>(chlapci!G82)</f>
        <v> </v>
      </c>
      <c r="H82" s="8">
        <f>(chlapci!H82)</f>
        <v>0</v>
      </c>
      <c r="I82" s="8" t="str">
        <f>(chlapci!I82)</f>
        <v> </v>
      </c>
      <c r="J82" s="8">
        <f>(chlapci!J82)</f>
        <v>0</v>
      </c>
      <c r="K82" s="8" t="str">
        <f>(chlapci!K82)</f>
        <v> </v>
      </c>
      <c r="L82" s="8">
        <f>(chlapci!L82)</f>
        <v>0</v>
      </c>
      <c r="M82" s="8" t="str">
        <f>(chlapci!M82)</f>
        <v> </v>
      </c>
      <c r="N82" s="8">
        <f>(chlapci!N82)</f>
        <v>0</v>
      </c>
      <c r="O82" s="8">
        <f>(chlapci!O82)</f>
      </c>
      <c r="P82" s="8">
        <f>(chlapci!P82)</f>
      </c>
      <c r="Q82" s="8">
        <f>(chlapci!Q82)</f>
        <v>0</v>
      </c>
    </row>
    <row r="83" spans="1:17" ht="15">
      <c r="A83" s="8">
        <f>(chlapci!A83)</f>
        <v>82</v>
      </c>
      <c r="B83" s="8">
        <f>(chlapci!B83)</f>
        <v>0</v>
      </c>
      <c r="C83" s="8">
        <f>(chlapci!C83)</f>
      </c>
      <c r="D83" s="8">
        <f>(chlapci!D83)</f>
        <v>0</v>
      </c>
      <c r="E83" s="8" t="str">
        <f>(chlapci!E83)</f>
        <v> </v>
      </c>
      <c r="F83" s="8">
        <f>(chlapci!F83)</f>
        <v>0</v>
      </c>
      <c r="G83" s="8" t="str">
        <f>(chlapci!G83)</f>
        <v> </v>
      </c>
      <c r="H83" s="8">
        <f>(chlapci!H83)</f>
        <v>0</v>
      </c>
      <c r="I83" s="8" t="str">
        <f>(chlapci!I83)</f>
        <v> </v>
      </c>
      <c r="J83" s="8">
        <f>(chlapci!J83)</f>
        <v>0</v>
      </c>
      <c r="K83" s="8" t="str">
        <f>(chlapci!K83)</f>
        <v> </v>
      </c>
      <c r="L83" s="8">
        <f>(chlapci!L83)</f>
        <v>0</v>
      </c>
      <c r="M83" s="8" t="str">
        <f>(chlapci!M83)</f>
        <v> </v>
      </c>
      <c r="N83" s="8">
        <f>(chlapci!N83)</f>
        <v>0</v>
      </c>
      <c r="O83" s="8">
        <f>(chlapci!O83)</f>
      </c>
      <c r="P83" s="8">
        <f>(chlapci!P83)</f>
      </c>
      <c r="Q83" s="8">
        <f>(chlapci!Q83)</f>
        <v>0</v>
      </c>
    </row>
    <row r="84" spans="1:17" ht="15">
      <c r="A84" s="8">
        <f>(chlapci!A84)</f>
        <v>83</v>
      </c>
      <c r="B84" s="8">
        <f>(chlapci!B84)</f>
        <v>0</v>
      </c>
      <c r="C84" s="8">
        <f>(chlapci!C84)</f>
      </c>
      <c r="D84" s="8">
        <f>(chlapci!D84)</f>
        <v>0</v>
      </c>
      <c r="E84" s="8" t="str">
        <f>(chlapci!E84)</f>
        <v> </v>
      </c>
      <c r="F84" s="8">
        <f>(chlapci!F84)</f>
        <v>0</v>
      </c>
      <c r="G84" s="8" t="str">
        <f>(chlapci!G84)</f>
        <v> </v>
      </c>
      <c r="H84" s="8">
        <f>(chlapci!H84)</f>
        <v>0</v>
      </c>
      <c r="I84" s="8" t="str">
        <f>(chlapci!I84)</f>
        <v> </v>
      </c>
      <c r="J84" s="8">
        <f>(chlapci!J84)</f>
        <v>0</v>
      </c>
      <c r="K84" s="8" t="str">
        <f>(chlapci!K84)</f>
        <v> </v>
      </c>
      <c r="L84" s="8">
        <f>(chlapci!L84)</f>
        <v>0</v>
      </c>
      <c r="M84" s="8" t="str">
        <f>(chlapci!M84)</f>
        <v> </v>
      </c>
      <c r="N84" s="8">
        <f>(chlapci!N84)</f>
        <v>0</v>
      </c>
      <c r="O84" s="8">
        <f>(chlapci!O84)</f>
      </c>
      <c r="P84" s="8">
        <f>(chlapci!P84)</f>
      </c>
      <c r="Q84" s="8">
        <f>(chlapci!Q84)</f>
        <v>0</v>
      </c>
    </row>
    <row r="85" spans="1:17" ht="15">
      <c r="A85" s="8">
        <f>(chlapci!A85)</f>
        <v>84</v>
      </c>
      <c r="B85" s="8">
        <f>(chlapci!B85)</f>
        <v>0</v>
      </c>
      <c r="C85" s="8">
        <f>(chlapci!C85)</f>
      </c>
      <c r="D85" s="8">
        <f>(chlapci!D85)</f>
        <v>0</v>
      </c>
      <c r="E85" s="8" t="str">
        <f>(chlapci!E85)</f>
        <v> </v>
      </c>
      <c r="F85" s="8">
        <f>(chlapci!F85)</f>
        <v>0</v>
      </c>
      <c r="G85" s="8" t="str">
        <f>(chlapci!G85)</f>
        <v> </v>
      </c>
      <c r="H85" s="8">
        <f>(chlapci!H85)</f>
        <v>0</v>
      </c>
      <c r="I85" s="8" t="str">
        <f>(chlapci!I85)</f>
        <v> </v>
      </c>
      <c r="J85" s="8">
        <f>(chlapci!J85)</f>
        <v>0</v>
      </c>
      <c r="K85" s="8" t="str">
        <f>(chlapci!K85)</f>
        <v> </v>
      </c>
      <c r="L85" s="8">
        <f>(chlapci!L85)</f>
        <v>0</v>
      </c>
      <c r="M85" s="8" t="str">
        <f>(chlapci!M85)</f>
        <v> </v>
      </c>
      <c r="N85" s="8">
        <f>(chlapci!N85)</f>
        <v>0</v>
      </c>
      <c r="O85" s="8">
        <f>(chlapci!O85)</f>
      </c>
      <c r="P85" s="8">
        <f>(chlapci!P85)</f>
      </c>
      <c r="Q85" s="8">
        <f>(chlapci!Q85)</f>
        <v>0</v>
      </c>
    </row>
    <row r="86" spans="1:17" ht="15">
      <c r="A86" s="8">
        <f>(chlapci!A86)</f>
        <v>85</v>
      </c>
      <c r="B86" s="8">
        <f>(chlapci!B86)</f>
        <v>0</v>
      </c>
      <c r="C86" s="8">
        <f>(chlapci!C86)</f>
      </c>
      <c r="D86" s="8">
        <f>(chlapci!D86)</f>
        <v>0</v>
      </c>
      <c r="E86" s="8" t="str">
        <f>(chlapci!E86)</f>
        <v> </v>
      </c>
      <c r="F86" s="8">
        <f>(chlapci!F86)</f>
        <v>0</v>
      </c>
      <c r="G86" s="8" t="str">
        <f>(chlapci!G86)</f>
        <v> </v>
      </c>
      <c r="H86" s="8">
        <f>(chlapci!H86)</f>
        <v>0</v>
      </c>
      <c r="I86" s="8" t="str">
        <f>(chlapci!I86)</f>
        <v> </v>
      </c>
      <c r="J86" s="8">
        <f>(chlapci!J86)</f>
        <v>0</v>
      </c>
      <c r="K86" s="8" t="str">
        <f>(chlapci!K86)</f>
        <v> </v>
      </c>
      <c r="L86" s="8">
        <f>(chlapci!L86)</f>
        <v>0</v>
      </c>
      <c r="M86" s="8" t="str">
        <f>(chlapci!M86)</f>
        <v> </v>
      </c>
      <c r="N86" s="8">
        <f>(chlapci!N86)</f>
        <v>0</v>
      </c>
      <c r="O86" s="8">
        <f>(chlapci!O86)</f>
      </c>
      <c r="P86" s="8">
        <f>(chlapci!P86)</f>
      </c>
      <c r="Q86" s="8">
        <f>(chlapci!Q86)</f>
        <v>0</v>
      </c>
    </row>
    <row r="87" spans="1:17" ht="15">
      <c r="A87" s="8">
        <f>(chlapci!A87)</f>
        <v>86</v>
      </c>
      <c r="B87" s="8">
        <f>(chlapci!B87)</f>
        <v>0</v>
      </c>
      <c r="C87" s="8">
        <f>(chlapci!C87)</f>
        <v>0</v>
      </c>
      <c r="D87" s="8">
        <f>(chlapci!D87)</f>
        <v>0</v>
      </c>
      <c r="E87" s="8" t="str">
        <f>(chlapci!E87)</f>
        <v> </v>
      </c>
      <c r="F87" s="8">
        <f>(chlapci!F87)</f>
        <v>0</v>
      </c>
      <c r="G87" s="8" t="str">
        <f>(chlapci!G87)</f>
        <v> </v>
      </c>
      <c r="H87" s="8">
        <f>(chlapci!H87)</f>
        <v>0</v>
      </c>
      <c r="I87" s="8" t="str">
        <f>(chlapci!I87)</f>
        <v> </v>
      </c>
      <c r="J87" s="8">
        <f>(chlapci!J87)</f>
        <v>0</v>
      </c>
      <c r="K87" s="8" t="str">
        <f>(chlapci!K87)</f>
        <v> </v>
      </c>
      <c r="L87" s="8">
        <f>(chlapci!L87)</f>
        <v>0</v>
      </c>
      <c r="M87" s="8" t="str">
        <f>(chlapci!M87)</f>
        <v> </v>
      </c>
      <c r="N87" s="8">
        <f>(chlapci!N87)</f>
        <v>0</v>
      </c>
      <c r="O87" s="8">
        <f>(chlapci!O87)</f>
      </c>
      <c r="P87" s="8">
        <f>(chlapci!P87)</f>
      </c>
      <c r="Q87" s="8">
        <f>(chlapci!Q87)</f>
        <v>0</v>
      </c>
    </row>
    <row r="88" spans="1:17" ht="15">
      <c r="A88" s="8">
        <f>(chlapci!A88)</f>
        <v>87</v>
      </c>
      <c r="B88" s="8">
        <f>(chlapci!B88)</f>
        <v>0</v>
      </c>
      <c r="C88" s="8">
        <f>(chlapci!C88)</f>
      </c>
      <c r="D88" s="8">
        <f>(chlapci!D88)</f>
        <v>0</v>
      </c>
      <c r="E88" s="8" t="str">
        <f>(chlapci!E88)</f>
        <v> </v>
      </c>
      <c r="F88" s="8">
        <f>(chlapci!F88)</f>
        <v>0</v>
      </c>
      <c r="G88" s="8" t="str">
        <f>(chlapci!G88)</f>
        <v> </v>
      </c>
      <c r="H88" s="8">
        <f>(chlapci!H88)</f>
        <v>0</v>
      </c>
      <c r="I88" s="8" t="str">
        <f>(chlapci!I88)</f>
        <v> </v>
      </c>
      <c r="J88" s="8">
        <f>(chlapci!J88)</f>
        <v>0</v>
      </c>
      <c r="K88" s="8" t="str">
        <f>(chlapci!K88)</f>
        <v> </v>
      </c>
      <c r="L88" s="8">
        <f>(chlapci!L88)</f>
        <v>0</v>
      </c>
      <c r="M88" s="8" t="str">
        <f>(chlapci!M88)</f>
        <v> </v>
      </c>
      <c r="N88" s="8">
        <f>(chlapci!N88)</f>
        <v>0</v>
      </c>
      <c r="O88" s="8">
        <f>(chlapci!O88)</f>
      </c>
      <c r="P88" s="8">
        <f>(chlapci!P88)</f>
      </c>
      <c r="Q88" s="8">
        <f>(chlapci!Q88)</f>
        <v>0</v>
      </c>
    </row>
    <row r="89" spans="1:17" ht="15">
      <c r="A89" s="8">
        <f>(chlapci!A89)</f>
        <v>88</v>
      </c>
      <c r="B89" s="8">
        <f>(chlapci!B89)</f>
        <v>0</v>
      </c>
      <c r="C89" s="8">
        <f>(chlapci!C89)</f>
      </c>
      <c r="D89" s="8">
        <f>(chlapci!D89)</f>
        <v>0</v>
      </c>
      <c r="E89" s="8" t="str">
        <f>(chlapci!E89)</f>
        <v> </v>
      </c>
      <c r="F89" s="8">
        <f>(chlapci!F89)</f>
        <v>0</v>
      </c>
      <c r="G89" s="8" t="str">
        <f>(chlapci!G89)</f>
        <v> </v>
      </c>
      <c r="H89" s="8">
        <f>(chlapci!H89)</f>
        <v>0</v>
      </c>
      <c r="I89" s="8" t="str">
        <f>(chlapci!I89)</f>
        <v> </v>
      </c>
      <c r="J89" s="8">
        <f>(chlapci!J89)</f>
        <v>0</v>
      </c>
      <c r="K89" s="8" t="str">
        <f>(chlapci!K89)</f>
        <v> </v>
      </c>
      <c r="L89" s="8">
        <f>(chlapci!L89)</f>
        <v>0</v>
      </c>
      <c r="M89" s="8" t="str">
        <f>(chlapci!M89)</f>
        <v> </v>
      </c>
      <c r="N89" s="8">
        <f>(chlapci!N89)</f>
        <v>0</v>
      </c>
      <c r="O89" s="8">
        <f>(chlapci!O89)</f>
      </c>
      <c r="P89" s="8">
        <f>(chlapci!P89)</f>
      </c>
      <c r="Q89" s="8">
        <f>(chlapci!Q89)</f>
        <v>0</v>
      </c>
    </row>
    <row r="90" spans="1:17" ht="15">
      <c r="A90" s="8">
        <f>(chlapci!A90)</f>
        <v>89</v>
      </c>
      <c r="B90" s="8">
        <f>(chlapci!B90)</f>
        <v>0</v>
      </c>
      <c r="C90" s="8">
        <f>(chlapci!C90)</f>
      </c>
      <c r="D90" s="8">
        <f>(chlapci!D90)</f>
        <v>0</v>
      </c>
      <c r="E90" s="8" t="str">
        <f>(chlapci!E90)</f>
        <v> </v>
      </c>
      <c r="F90" s="8">
        <f>(chlapci!F90)</f>
        <v>0</v>
      </c>
      <c r="G90" s="8" t="str">
        <f>(chlapci!G90)</f>
        <v> </v>
      </c>
      <c r="H90" s="8">
        <f>(chlapci!H90)</f>
        <v>0</v>
      </c>
      <c r="I90" s="8" t="str">
        <f>(chlapci!I90)</f>
        <v> </v>
      </c>
      <c r="J90" s="8">
        <f>(chlapci!J90)</f>
        <v>0</v>
      </c>
      <c r="K90" s="8" t="str">
        <f>(chlapci!K90)</f>
        <v> </v>
      </c>
      <c r="L90" s="8">
        <f>(chlapci!L90)</f>
        <v>0</v>
      </c>
      <c r="M90" s="8" t="str">
        <f>(chlapci!M90)</f>
        <v> </v>
      </c>
      <c r="N90" s="8">
        <f>(chlapci!N90)</f>
        <v>0</v>
      </c>
      <c r="O90" s="8">
        <f>(chlapci!O90)</f>
      </c>
      <c r="P90" s="8">
        <f>(chlapci!P90)</f>
      </c>
      <c r="Q90" s="8">
        <f>(chlapci!Q90)</f>
        <v>0</v>
      </c>
    </row>
    <row r="91" spans="1:17" ht="15">
      <c r="A91" s="8">
        <f>(chlapci!A91)</f>
        <v>90</v>
      </c>
      <c r="B91" s="8">
        <f>(chlapci!B91)</f>
        <v>0</v>
      </c>
      <c r="C91" s="8">
        <f>(chlapci!C91)</f>
      </c>
      <c r="D91" s="8">
        <f>(chlapci!D91)</f>
        <v>0</v>
      </c>
      <c r="E91" s="8" t="str">
        <f>(chlapci!E91)</f>
        <v> </v>
      </c>
      <c r="F91" s="8">
        <f>(chlapci!F91)</f>
        <v>0</v>
      </c>
      <c r="G91" s="8" t="str">
        <f>(chlapci!G91)</f>
        <v> </v>
      </c>
      <c r="H91" s="8">
        <f>(chlapci!H91)</f>
        <v>0</v>
      </c>
      <c r="I91" s="8" t="str">
        <f>(chlapci!I91)</f>
        <v> </v>
      </c>
      <c r="J91" s="8">
        <f>(chlapci!J91)</f>
        <v>0</v>
      </c>
      <c r="K91" s="8" t="str">
        <f>(chlapci!K91)</f>
        <v> </v>
      </c>
      <c r="L91" s="8">
        <f>(chlapci!L91)</f>
        <v>0</v>
      </c>
      <c r="M91" s="8" t="str">
        <f>(chlapci!M91)</f>
        <v> </v>
      </c>
      <c r="N91" s="8">
        <f>(chlapci!N91)</f>
        <v>0</v>
      </c>
      <c r="O91" s="8">
        <f>(chlapci!O91)</f>
      </c>
      <c r="P91" s="8">
        <f>(chlapci!P91)</f>
      </c>
      <c r="Q91" s="8">
        <f>(chlapci!Q91)</f>
        <v>0</v>
      </c>
    </row>
    <row r="92" spans="1:17" ht="15">
      <c r="A92" s="8">
        <f>(chlapci!A92)</f>
        <v>91</v>
      </c>
      <c r="B92" s="8">
        <f>(chlapci!B92)</f>
        <v>0</v>
      </c>
      <c r="C92" s="8">
        <f>(chlapci!C92)</f>
        <v>0</v>
      </c>
      <c r="D92" s="8">
        <f>(chlapci!D92)</f>
        <v>0</v>
      </c>
      <c r="E92" s="8" t="str">
        <f>(chlapci!E92)</f>
        <v> </v>
      </c>
      <c r="F92" s="8">
        <f>(chlapci!F92)</f>
        <v>0</v>
      </c>
      <c r="G92" s="8" t="str">
        <f>(chlapci!G92)</f>
        <v> </v>
      </c>
      <c r="H92" s="8">
        <f>(chlapci!H92)</f>
        <v>0</v>
      </c>
      <c r="I92" s="8" t="str">
        <f>(chlapci!I92)</f>
        <v> </v>
      </c>
      <c r="J92" s="8">
        <f>(chlapci!J92)</f>
        <v>0</v>
      </c>
      <c r="K92" s="8" t="str">
        <f>(chlapci!K92)</f>
        <v> </v>
      </c>
      <c r="L92" s="8">
        <f>(chlapci!L92)</f>
        <v>0</v>
      </c>
      <c r="M92" s="8" t="str">
        <f>(chlapci!M92)</f>
        <v> </v>
      </c>
      <c r="N92" s="8">
        <f>(chlapci!N92)</f>
        <v>0</v>
      </c>
      <c r="O92" s="8">
        <f>(chlapci!O92)</f>
      </c>
      <c r="P92" s="8">
        <f>(chlapci!P92)</f>
      </c>
      <c r="Q92" s="8">
        <f>(chlapci!Q92)</f>
        <v>0</v>
      </c>
    </row>
    <row r="93" spans="1:17" ht="15">
      <c r="A93" s="8">
        <f>(chlapci!A93)</f>
        <v>92</v>
      </c>
      <c r="B93" s="8">
        <f>(chlapci!B93)</f>
        <v>0</v>
      </c>
      <c r="C93" s="8">
        <f>(chlapci!C93)</f>
      </c>
      <c r="D93" s="8">
        <f>(chlapci!D93)</f>
        <v>0</v>
      </c>
      <c r="E93" s="8" t="str">
        <f>(chlapci!E93)</f>
        <v> </v>
      </c>
      <c r="F93" s="8">
        <f>(chlapci!F93)</f>
        <v>0</v>
      </c>
      <c r="G93" s="8" t="str">
        <f>(chlapci!G93)</f>
        <v> </v>
      </c>
      <c r="H93" s="8">
        <f>(chlapci!H93)</f>
        <v>0</v>
      </c>
      <c r="I93" s="8" t="str">
        <f>(chlapci!I93)</f>
        <v> </v>
      </c>
      <c r="J93" s="8">
        <f>(chlapci!J93)</f>
        <v>0</v>
      </c>
      <c r="K93" s="8" t="str">
        <f>(chlapci!K93)</f>
        <v> </v>
      </c>
      <c r="L93" s="8">
        <f>(chlapci!L93)</f>
        <v>0</v>
      </c>
      <c r="M93" s="8" t="str">
        <f>(chlapci!M93)</f>
        <v> </v>
      </c>
      <c r="N93" s="8">
        <f>(chlapci!N93)</f>
        <v>0</v>
      </c>
      <c r="O93" s="8">
        <f>(chlapci!O93)</f>
      </c>
      <c r="P93" s="8">
        <f>(chlapci!P93)</f>
      </c>
      <c r="Q93" s="8">
        <f>(chlapci!Q93)</f>
        <v>0</v>
      </c>
    </row>
    <row r="94" spans="1:17" ht="15">
      <c r="A94" s="8">
        <f>(chlapci!A94)</f>
        <v>93</v>
      </c>
      <c r="B94" s="8">
        <f>(chlapci!B94)</f>
        <v>0</v>
      </c>
      <c r="C94" s="8">
        <f>(chlapci!C94)</f>
      </c>
      <c r="D94" s="8">
        <f>(chlapci!D94)</f>
        <v>0</v>
      </c>
      <c r="E94" s="8" t="str">
        <f>(chlapci!E94)</f>
        <v> </v>
      </c>
      <c r="F94" s="8">
        <f>(chlapci!F94)</f>
        <v>0</v>
      </c>
      <c r="G94" s="8" t="str">
        <f>(chlapci!G94)</f>
        <v> </v>
      </c>
      <c r="H94" s="8">
        <f>(chlapci!H94)</f>
        <v>0</v>
      </c>
      <c r="I94" s="8" t="str">
        <f>(chlapci!I94)</f>
        <v> </v>
      </c>
      <c r="J94" s="8">
        <f>(chlapci!J94)</f>
        <v>0</v>
      </c>
      <c r="K94" s="8" t="str">
        <f>(chlapci!K94)</f>
        <v> </v>
      </c>
      <c r="L94" s="8">
        <f>(chlapci!L94)</f>
        <v>0</v>
      </c>
      <c r="M94" s="8" t="str">
        <f>(chlapci!M94)</f>
        <v> </v>
      </c>
      <c r="N94" s="8">
        <f>(chlapci!N94)</f>
        <v>0</v>
      </c>
      <c r="O94" s="8">
        <f>(chlapci!O94)</f>
      </c>
      <c r="P94" s="8">
        <f>(chlapci!P94)</f>
      </c>
      <c r="Q94" s="8">
        <f>(chlapci!Q94)</f>
        <v>0</v>
      </c>
    </row>
    <row r="95" spans="1:17" ht="15">
      <c r="A95" s="8">
        <f>(chlapci!A95)</f>
        <v>94</v>
      </c>
      <c r="B95" s="8">
        <f>(chlapci!B95)</f>
        <v>0</v>
      </c>
      <c r="C95" s="8">
        <f>(chlapci!C95)</f>
      </c>
      <c r="D95" s="8">
        <f>(chlapci!D95)</f>
        <v>0</v>
      </c>
      <c r="E95" s="8" t="str">
        <f>(chlapci!E95)</f>
        <v> </v>
      </c>
      <c r="F95" s="8">
        <f>(chlapci!F95)</f>
        <v>0</v>
      </c>
      <c r="G95" s="8" t="str">
        <f>(chlapci!G95)</f>
        <v> </v>
      </c>
      <c r="H95" s="8">
        <f>(chlapci!H95)</f>
        <v>0</v>
      </c>
      <c r="I95" s="8" t="str">
        <f>(chlapci!I95)</f>
        <v> </v>
      </c>
      <c r="J95" s="8">
        <f>(chlapci!J95)</f>
        <v>0</v>
      </c>
      <c r="K95" s="8" t="str">
        <f>(chlapci!K95)</f>
        <v> </v>
      </c>
      <c r="L95" s="8">
        <f>(chlapci!L95)</f>
        <v>0</v>
      </c>
      <c r="M95" s="8" t="str">
        <f>(chlapci!M95)</f>
        <v> </v>
      </c>
      <c r="N95" s="8">
        <f>(chlapci!N95)</f>
        <v>0</v>
      </c>
      <c r="O95" s="8">
        <f>(chlapci!O95)</f>
      </c>
      <c r="P95" s="8">
        <f>(chlapci!P95)</f>
      </c>
      <c r="Q95" s="8">
        <f>(chlapci!Q95)</f>
        <v>0</v>
      </c>
    </row>
    <row r="96" spans="1:17" ht="15">
      <c r="A96" s="8">
        <f>(chlapci!A96)</f>
        <v>95</v>
      </c>
      <c r="B96" s="8">
        <f>(chlapci!B96)</f>
        <v>0</v>
      </c>
      <c r="C96" s="8">
        <f>(chlapci!C96)</f>
      </c>
      <c r="D96" s="8">
        <f>(chlapci!D96)</f>
        <v>0</v>
      </c>
      <c r="E96" s="8" t="str">
        <f>(chlapci!E96)</f>
        <v> </v>
      </c>
      <c r="F96" s="8">
        <f>(chlapci!F96)</f>
        <v>0</v>
      </c>
      <c r="G96" s="8" t="str">
        <f>(chlapci!G96)</f>
        <v> </v>
      </c>
      <c r="H96" s="8">
        <f>(chlapci!H96)</f>
        <v>0</v>
      </c>
      <c r="I96" s="8" t="str">
        <f>(chlapci!I96)</f>
        <v> </v>
      </c>
      <c r="J96" s="8">
        <f>(chlapci!J96)</f>
        <v>0</v>
      </c>
      <c r="K96" s="8" t="str">
        <f>(chlapci!K96)</f>
        <v> </v>
      </c>
      <c r="L96" s="8">
        <f>(chlapci!L96)</f>
        <v>0</v>
      </c>
      <c r="M96" s="8" t="str">
        <f>(chlapci!M96)</f>
        <v> </v>
      </c>
      <c r="N96" s="8">
        <f>(chlapci!N96)</f>
        <v>0</v>
      </c>
      <c r="O96" s="8">
        <f>(chlapci!O96)</f>
      </c>
      <c r="P96" s="8">
        <f>(chlapci!P96)</f>
      </c>
      <c r="Q96" s="8">
        <f>(chlapci!Q96)</f>
        <v>0</v>
      </c>
    </row>
    <row r="97" spans="1:17" ht="15">
      <c r="A97" s="8">
        <f>(chlapci!A97)</f>
        <v>96</v>
      </c>
      <c r="B97" s="8">
        <f>(chlapci!B97)</f>
        <v>0</v>
      </c>
      <c r="C97" s="8">
        <f>(chlapci!C97)</f>
        <v>0</v>
      </c>
      <c r="D97" s="8">
        <f>(chlapci!D97)</f>
        <v>0</v>
      </c>
      <c r="E97" s="8" t="str">
        <f>(chlapci!E97)</f>
        <v> </v>
      </c>
      <c r="F97" s="8">
        <f>(chlapci!F97)</f>
        <v>0</v>
      </c>
      <c r="G97" s="8" t="str">
        <f>(chlapci!G97)</f>
        <v> </v>
      </c>
      <c r="H97" s="8">
        <f>(chlapci!H97)</f>
        <v>0</v>
      </c>
      <c r="I97" s="8" t="str">
        <f>(chlapci!I97)</f>
        <v> </v>
      </c>
      <c r="J97" s="8">
        <f>(chlapci!J97)</f>
        <v>0</v>
      </c>
      <c r="K97" s="8" t="str">
        <f>(chlapci!K97)</f>
        <v> </v>
      </c>
      <c r="L97" s="8">
        <f>(chlapci!L97)</f>
        <v>0</v>
      </c>
      <c r="M97" s="8" t="str">
        <f>(chlapci!M97)</f>
        <v> </v>
      </c>
      <c r="N97" s="8">
        <f>(chlapci!N97)</f>
        <v>0</v>
      </c>
      <c r="O97" s="8">
        <f>(chlapci!O97)</f>
      </c>
      <c r="P97" s="8">
        <f>(chlapci!P97)</f>
      </c>
      <c r="Q97" s="8">
        <f>(chlapci!Q97)</f>
        <v>0</v>
      </c>
    </row>
    <row r="98" spans="1:17" ht="15">
      <c r="A98" s="8">
        <f>(chlapci!A98)</f>
        <v>97</v>
      </c>
      <c r="B98" s="8">
        <f>(chlapci!B98)</f>
        <v>0</v>
      </c>
      <c r="C98" s="8">
        <f>(chlapci!C98)</f>
      </c>
      <c r="D98" s="8">
        <f>(chlapci!D98)</f>
        <v>0</v>
      </c>
      <c r="E98" s="8" t="str">
        <f>(chlapci!E98)</f>
        <v> </v>
      </c>
      <c r="F98" s="8">
        <f>(chlapci!F98)</f>
        <v>0</v>
      </c>
      <c r="G98" s="8" t="str">
        <f>(chlapci!G98)</f>
        <v> </v>
      </c>
      <c r="H98" s="8">
        <f>(chlapci!H98)</f>
        <v>0</v>
      </c>
      <c r="I98" s="8" t="str">
        <f>(chlapci!I98)</f>
        <v> </v>
      </c>
      <c r="J98" s="8">
        <f>(chlapci!J98)</f>
        <v>0</v>
      </c>
      <c r="K98" s="8" t="str">
        <f>(chlapci!K98)</f>
        <v> </v>
      </c>
      <c r="L98" s="8">
        <f>(chlapci!L98)</f>
        <v>0</v>
      </c>
      <c r="M98" s="8" t="str">
        <f>(chlapci!M98)</f>
        <v> </v>
      </c>
      <c r="N98" s="8">
        <f>(chlapci!N98)</f>
        <v>0</v>
      </c>
      <c r="O98" s="8">
        <f>(chlapci!O98)</f>
      </c>
      <c r="P98" s="8">
        <f>(chlapci!P98)</f>
      </c>
      <c r="Q98" s="8">
        <f>(chlapci!Q98)</f>
        <v>0</v>
      </c>
    </row>
    <row r="99" spans="1:17" ht="15">
      <c r="A99" s="8">
        <f>(chlapci!A99)</f>
        <v>98</v>
      </c>
      <c r="B99" s="8">
        <f>(chlapci!B99)</f>
        <v>0</v>
      </c>
      <c r="C99" s="8">
        <f>(chlapci!C99)</f>
      </c>
      <c r="D99" s="8">
        <f>(chlapci!D99)</f>
        <v>0</v>
      </c>
      <c r="E99" s="8" t="str">
        <f>(chlapci!E99)</f>
        <v> </v>
      </c>
      <c r="F99" s="8">
        <f>(chlapci!F99)</f>
        <v>0</v>
      </c>
      <c r="G99" s="8" t="str">
        <f>(chlapci!G99)</f>
        <v> </v>
      </c>
      <c r="H99" s="8">
        <f>(chlapci!H99)</f>
        <v>0</v>
      </c>
      <c r="I99" s="8" t="str">
        <f>(chlapci!I99)</f>
        <v> </v>
      </c>
      <c r="J99" s="8">
        <f>(chlapci!J99)</f>
        <v>0</v>
      </c>
      <c r="K99" s="8" t="str">
        <f>(chlapci!K99)</f>
        <v> </v>
      </c>
      <c r="L99" s="8">
        <f>(chlapci!L99)</f>
        <v>0</v>
      </c>
      <c r="M99" s="8" t="str">
        <f>(chlapci!M99)</f>
        <v> </v>
      </c>
      <c r="N99" s="8">
        <f>(chlapci!N99)</f>
        <v>0</v>
      </c>
      <c r="O99" s="8">
        <f>(chlapci!O99)</f>
      </c>
      <c r="P99" s="8">
        <f>(chlapci!P99)</f>
      </c>
      <c r="Q99" s="8">
        <f>(chlapci!Q99)</f>
        <v>0</v>
      </c>
    </row>
    <row r="100" spans="1:17" ht="15">
      <c r="A100" s="8">
        <f>(chlapci!A100)</f>
        <v>99</v>
      </c>
      <c r="B100" s="8">
        <f>(chlapci!B100)</f>
        <v>0</v>
      </c>
      <c r="C100" s="8">
        <f>(chlapci!C100)</f>
      </c>
      <c r="D100" s="8">
        <f>(chlapci!D100)</f>
        <v>0</v>
      </c>
      <c r="E100" s="8" t="str">
        <f>(chlapci!E100)</f>
        <v> </v>
      </c>
      <c r="F100" s="8">
        <f>(chlapci!F100)</f>
        <v>0</v>
      </c>
      <c r="G100" s="8" t="str">
        <f>(chlapci!G100)</f>
        <v> </v>
      </c>
      <c r="H100" s="8">
        <f>(chlapci!H100)</f>
        <v>0</v>
      </c>
      <c r="I100" s="8" t="str">
        <f>(chlapci!I100)</f>
        <v> </v>
      </c>
      <c r="J100" s="8">
        <f>(chlapci!J100)</f>
        <v>0</v>
      </c>
      <c r="K100" s="8" t="str">
        <f>(chlapci!K100)</f>
        <v> </v>
      </c>
      <c r="L100" s="8">
        <f>(chlapci!L100)</f>
        <v>0</v>
      </c>
      <c r="M100" s="8" t="str">
        <f>(chlapci!M100)</f>
        <v> </v>
      </c>
      <c r="N100" s="8">
        <f>(chlapci!N100)</f>
        <v>0</v>
      </c>
      <c r="O100" s="8">
        <f>(chlapci!O100)</f>
      </c>
      <c r="P100" s="8">
        <f>(chlapci!P100)</f>
      </c>
      <c r="Q100" s="8">
        <f>(chlapci!Q100)</f>
        <v>0</v>
      </c>
    </row>
    <row r="101" spans="1:17" ht="15">
      <c r="A101" s="8">
        <f>(chlapci!A101)</f>
        <v>100</v>
      </c>
      <c r="B101" s="8">
        <f>(chlapci!B101)</f>
        <v>0</v>
      </c>
      <c r="C101" s="8">
        <f>(chlapci!C101)</f>
      </c>
      <c r="D101" s="8">
        <f>(chlapci!D101)</f>
        <v>0</v>
      </c>
      <c r="E101" s="8" t="str">
        <f>(chlapci!E101)</f>
        <v> </v>
      </c>
      <c r="F101" s="8">
        <f>(chlapci!F101)</f>
        <v>0</v>
      </c>
      <c r="G101" s="8" t="str">
        <f>(chlapci!G101)</f>
        <v> </v>
      </c>
      <c r="H101" s="8">
        <f>(chlapci!H101)</f>
        <v>0</v>
      </c>
      <c r="I101" s="8" t="str">
        <f>(chlapci!I101)</f>
        <v> </v>
      </c>
      <c r="J101" s="8">
        <f>(chlapci!J101)</f>
        <v>0</v>
      </c>
      <c r="K101" s="8" t="str">
        <f>(chlapci!K101)</f>
        <v> </v>
      </c>
      <c r="L101" s="8">
        <f>(chlapci!L101)</f>
        <v>0</v>
      </c>
      <c r="M101" s="8" t="str">
        <f>(chlapci!M101)</f>
        <v> </v>
      </c>
      <c r="N101" s="8">
        <f>(chlapci!N101)</f>
        <v>0</v>
      </c>
      <c r="O101" s="8">
        <f>(chlapci!O101)</f>
      </c>
      <c r="P101" s="8">
        <f>(chlapci!P101)</f>
      </c>
      <c r="Q101" s="8">
        <f>(chlapci!Q101)</f>
        <v>0</v>
      </c>
    </row>
  </sheetData>
  <sheetProtection/>
  <printOptions/>
  <pageMargins left="0.54" right="0.787401575" top="0.45" bottom="0.81" header="0.28" footer="0.27"/>
  <pageSetup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2"/>
  <sheetViews>
    <sheetView zoomScale="75" zoomScaleNormal="75" zoomScalePageLayoutView="0" workbookViewId="0" topLeftCell="C1">
      <selection activeCell="F15" sqref="F15"/>
    </sheetView>
  </sheetViews>
  <sheetFormatPr defaultColWidth="9.00390625" defaultRowHeight="12.75"/>
  <cols>
    <col min="1" max="1" width="6.00390625" style="0" bestFit="1" customWidth="1"/>
    <col min="2" max="2" width="20.25390625" style="0" bestFit="1" customWidth="1"/>
    <col min="3" max="3" width="16.25390625" style="0" bestFit="1" customWidth="1"/>
    <col min="4" max="4" width="6.625" style="0" bestFit="1" customWidth="1"/>
    <col min="5" max="5" width="5.25390625" style="0" bestFit="1" customWidth="1"/>
    <col min="6" max="6" width="7.125" style="0" customWidth="1"/>
    <col min="7" max="7" width="5.25390625" style="0" bestFit="1" customWidth="1"/>
    <col min="8" max="8" width="7.75390625" style="0" bestFit="1" customWidth="1"/>
    <col min="9" max="9" width="5.25390625" style="0" bestFit="1" customWidth="1"/>
    <col min="10" max="10" width="7.25390625" style="0" bestFit="1" customWidth="1"/>
    <col min="11" max="11" width="5.25390625" style="0" bestFit="1" customWidth="1"/>
    <col min="12" max="12" width="8.00390625" style="0" bestFit="1" customWidth="1"/>
    <col min="13" max="13" width="5.25390625" style="0" bestFit="1" customWidth="1"/>
    <col min="14" max="14" width="8.75390625" style="0" bestFit="1" customWidth="1"/>
    <col min="16" max="16" width="5.25390625" style="0" bestFit="1" customWidth="1"/>
    <col min="17" max="17" width="9.375" style="0" bestFit="1" customWidth="1"/>
  </cols>
  <sheetData>
    <row r="1" spans="1:17" ht="32.25" thickBot="1">
      <c r="A1" s="11" t="s">
        <v>0</v>
      </c>
      <c r="B1" s="1" t="str">
        <f>('[1]chlapci'!B1)</f>
        <v>Příjmení  a jméno</v>
      </c>
      <c r="C1" s="2" t="s">
        <v>1</v>
      </c>
      <c r="D1" s="3" t="s">
        <v>2</v>
      </c>
      <c r="E1" s="4" t="s">
        <v>3</v>
      </c>
      <c r="F1" s="1" t="s">
        <v>4</v>
      </c>
      <c r="G1" s="4" t="s">
        <v>3</v>
      </c>
      <c r="H1" s="1" t="s">
        <v>5</v>
      </c>
      <c r="I1" s="4" t="s">
        <v>3</v>
      </c>
      <c r="J1" s="1" t="s">
        <v>6</v>
      </c>
      <c r="K1" s="4" t="s">
        <v>3</v>
      </c>
      <c r="L1" s="1" t="s">
        <v>7</v>
      </c>
      <c r="M1" s="4" t="s">
        <v>3</v>
      </c>
      <c r="N1" s="9" t="s">
        <v>19</v>
      </c>
      <c r="O1" s="10" t="s">
        <v>23</v>
      </c>
      <c r="P1" s="5" t="s">
        <v>3</v>
      </c>
      <c r="Q1" s="6" t="s">
        <v>13</v>
      </c>
    </row>
    <row r="2" spans="1:17" ht="15">
      <c r="A2" s="8" t="str">
        <f>(divky!A2)</f>
        <v>1.</v>
      </c>
      <c r="B2" s="8" t="str">
        <f>(divky!B2)</f>
        <v>Andrea Veverková</v>
      </c>
      <c r="C2" s="8" t="str">
        <f>(divky!C2)</f>
        <v>Kralovice</v>
      </c>
      <c r="D2" s="8">
        <f>(divky!D2)</f>
        <v>9.4</v>
      </c>
      <c r="E2" s="8">
        <f>(divky!E2)</f>
        <v>413</v>
      </c>
      <c r="F2" s="8">
        <f>(divky!F2)</f>
        <v>0</v>
      </c>
      <c r="G2" s="8" t="str">
        <f>(divky!G2)</f>
        <v> </v>
      </c>
      <c r="H2" s="8">
        <f>(divky!H2)</f>
        <v>132</v>
      </c>
      <c r="I2" s="8">
        <f>(divky!I2)</f>
        <v>429</v>
      </c>
      <c r="J2" s="8">
        <f>(divky!J2)</f>
        <v>0</v>
      </c>
      <c r="K2" s="8" t="str">
        <f>(divky!K2)</f>
        <v> </v>
      </c>
      <c r="L2" s="8">
        <f>(divky!L2)</f>
        <v>36.93</v>
      </c>
      <c r="M2" s="8">
        <f>(divky!M2)</f>
        <v>318</v>
      </c>
      <c r="N2" s="8">
        <f>(divky!N2)</f>
        <v>335.7</v>
      </c>
      <c r="O2" s="8" t="str">
        <f>(divky!O2)</f>
        <v>3:35,,0</v>
      </c>
      <c r="P2" s="8">
        <f>(divky!P2)</f>
        <v>106</v>
      </c>
      <c r="Q2" s="8">
        <f>(divky!Q2)</f>
        <v>1266</v>
      </c>
    </row>
    <row r="3" spans="1:17" ht="15">
      <c r="A3" s="8" t="str">
        <f>(divky!A3)</f>
        <v>2.</v>
      </c>
      <c r="B3" s="8" t="str">
        <f>(divky!B3)</f>
        <v>Veronika Staňková</v>
      </c>
      <c r="C3" s="8" t="str">
        <f>(divky!C3)</f>
        <v>Kralovice</v>
      </c>
      <c r="D3" s="8">
        <f>(divky!D3)</f>
        <v>8.4</v>
      </c>
      <c r="E3" s="8">
        <f>(divky!E3)</f>
        <v>662</v>
      </c>
      <c r="F3" s="8">
        <f>(divky!F3)</f>
        <v>0</v>
      </c>
      <c r="G3" s="8" t="str">
        <f>(divky!G3)</f>
        <v> </v>
      </c>
      <c r="H3" s="8">
        <f>(divky!H3)</f>
        <v>124</v>
      </c>
      <c r="I3" s="8">
        <f>(divky!I3)</f>
        <v>350</v>
      </c>
      <c r="J3" s="8">
        <f>(divky!J3)</f>
        <v>7.37</v>
      </c>
      <c r="K3" s="8">
        <f>(divky!K3)</f>
        <v>359</v>
      </c>
      <c r="L3" s="8">
        <f>(divky!L3)</f>
        <v>0</v>
      </c>
      <c r="M3" s="8" t="str">
        <f>(divky!M3)</f>
        <v> </v>
      </c>
      <c r="N3" s="8">
        <f>(divky!N3)</f>
        <v>259.8</v>
      </c>
      <c r="O3" s="8" t="str">
        <f>(divky!O3)</f>
        <v>2:59,,0</v>
      </c>
      <c r="P3" s="8">
        <f>(divky!P3)</f>
        <v>367</v>
      </c>
      <c r="Q3" s="8">
        <f>(divky!Q3)</f>
        <v>1738</v>
      </c>
    </row>
    <row r="4" spans="1:17" ht="15">
      <c r="A4" s="8" t="str">
        <f>(divky!A4)</f>
        <v>3.</v>
      </c>
      <c r="B4" s="8" t="str">
        <f>(divky!B4)</f>
        <v>Adéla Veruňková</v>
      </c>
      <c r="C4" s="8" t="str">
        <f>(divky!C4)</f>
        <v>Kralovice</v>
      </c>
      <c r="D4" s="8">
        <f>(divky!D4)</f>
        <v>9.4</v>
      </c>
      <c r="E4" s="8">
        <f>(divky!E4)</f>
        <v>413</v>
      </c>
      <c r="F4" s="8">
        <f>(divky!F4)</f>
        <v>0</v>
      </c>
      <c r="G4" s="8" t="str">
        <f>(divky!G4)</f>
        <v> </v>
      </c>
      <c r="H4" s="8">
        <f>(divky!H4)</f>
        <v>132</v>
      </c>
      <c r="I4" s="8">
        <f>(divky!I4)</f>
        <v>429</v>
      </c>
      <c r="J4" s="8">
        <f>(divky!J4)</f>
        <v>7.01</v>
      </c>
      <c r="K4" s="8">
        <f>(divky!K4)</f>
        <v>336</v>
      </c>
      <c r="L4" s="8">
        <f>(divky!L4)</f>
        <v>0</v>
      </c>
      <c r="M4" s="8" t="str">
        <f>(divky!M4)</f>
        <v> </v>
      </c>
      <c r="N4" s="8">
        <f>(divky!N4)</f>
        <v>305.9</v>
      </c>
      <c r="O4" s="8" t="str">
        <f>(divky!O4)</f>
        <v>3:05,,0</v>
      </c>
      <c r="P4" s="8">
        <f>(divky!P4)</f>
        <v>312</v>
      </c>
      <c r="Q4" s="8">
        <f>(divky!Q4)</f>
        <v>1490</v>
      </c>
    </row>
    <row r="5" spans="1:17" ht="15">
      <c r="A5" s="8" t="str">
        <f>(divky!A5)</f>
        <v>4.</v>
      </c>
      <c r="B5" s="8" t="str">
        <f>(divky!B5)</f>
        <v>Barbora Stušová</v>
      </c>
      <c r="C5" s="8" t="str">
        <f>(divky!C5)</f>
        <v>Kralovice</v>
      </c>
      <c r="D5" s="8">
        <f>(divky!D5)</f>
        <v>9.5</v>
      </c>
      <c r="E5" s="8">
        <f>(divky!E5)</f>
        <v>391</v>
      </c>
      <c r="F5" s="8">
        <f>(divky!F5)</f>
        <v>399</v>
      </c>
      <c r="G5" s="8">
        <f>(divky!G5)</f>
        <v>306</v>
      </c>
      <c r="H5" s="8">
        <f>(divky!H5)</f>
        <v>0</v>
      </c>
      <c r="I5" s="8" t="str">
        <f>(divky!I5)</f>
        <v> </v>
      </c>
      <c r="J5" s="8">
        <f>(divky!J5)</f>
        <v>0</v>
      </c>
      <c r="K5" s="8" t="str">
        <f>(divky!K5)</f>
        <v> </v>
      </c>
      <c r="L5" s="8">
        <f>(divky!L5)</f>
        <v>22.23</v>
      </c>
      <c r="M5" s="8">
        <f>(divky!M5)</f>
        <v>145</v>
      </c>
      <c r="N5" s="8">
        <f>(divky!N5)</f>
        <v>330.4</v>
      </c>
      <c r="O5" s="8" t="str">
        <f>(divky!O5)</f>
        <v>3:30,,0</v>
      </c>
      <c r="P5" s="8">
        <f>(divky!P5)</f>
        <v>135</v>
      </c>
      <c r="Q5" s="8">
        <f>(divky!Q5)</f>
        <v>977</v>
      </c>
    </row>
    <row r="6" spans="1:17" ht="15">
      <c r="A6" s="8" t="str">
        <f>(divky!A6)</f>
        <v>5.</v>
      </c>
      <c r="B6" s="8" t="str">
        <f>(divky!B6)</f>
        <v>Zuzana Hartmanová</v>
      </c>
      <c r="C6" s="8" t="str">
        <f>(divky!C6)</f>
        <v>Kralovice</v>
      </c>
      <c r="D6" s="8">
        <f>(divky!D6)</f>
        <v>9.3</v>
      </c>
      <c r="E6" s="8">
        <f>(divky!E6)</f>
        <v>435</v>
      </c>
      <c r="F6" s="8">
        <f>(divky!F6)</f>
        <v>359</v>
      </c>
      <c r="G6" s="8">
        <f>(divky!G6)</f>
        <v>218</v>
      </c>
      <c r="H6" s="8">
        <f>(divky!H6)</f>
        <v>0</v>
      </c>
      <c r="I6" s="8" t="str">
        <f>(divky!I6)</f>
        <v> </v>
      </c>
      <c r="J6" s="8">
        <f>(divky!J6)</f>
        <v>5.95</v>
      </c>
      <c r="K6" s="8">
        <f>(divky!K6)</f>
        <v>268</v>
      </c>
      <c r="L6" s="8">
        <f>(divky!L6)</f>
        <v>0</v>
      </c>
      <c r="M6" s="8" t="str">
        <f>(divky!M6)</f>
        <v> </v>
      </c>
      <c r="N6" s="8">
        <f>(divky!N6)</f>
        <v>336.1</v>
      </c>
      <c r="O6" s="8" t="str">
        <f>(divky!O6)</f>
        <v>3:36,,0</v>
      </c>
      <c r="P6" s="8">
        <f>(divky!P6)</f>
        <v>103</v>
      </c>
      <c r="Q6" s="8">
        <f>(divky!Q6)</f>
        <v>1024</v>
      </c>
    </row>
    <row r="7" spans="1:17" ht="15">
      <c r="A7" s="8" t="str">
        <f>(divky!A7)</f>
        <v>6.</v>
      </c>
      <c r="B7" s="8" t="str">
        <f>(divky!B7)</f>
        <v>Galina Schreinerová</v>
      </c>
      <c r="C7" s="8" t="str">
        <f>(divky!C7)</f>
        <v>Domažlice Ko</v>
      </c>
      <c r="D7" s="8">
        <f>(divky!D7)</f>
        <v>8.8</v>
      </c>
      <c r="E7" s="8">
        <f>(divky!E7)</f>
        <v>556</v>
      </c>
      <c r="F7" s="8">
        <f>(divky!F7)</f>
        <v>413</v>
      </c>
      <c r="G7" s="8">
        <f>(divky!G7)</f>
        <v>338</v>
      </c>
      <c r="H7" s="8">
        <f>(divky!H7)</f>
        <v>0</v>
      </c>
      <c r="I7" s="8" t="str">
        <f>(divky!I7)</f>
        <v> </v>
      </c>
      <c r="J7" s="8">
        <f>(divky!J7)</f>
        <v>6.49</v>
      </c>
      <c r="K7" s="8">
        <f>(divky!K7)</f>
        <v>302</v>
      </c>
      <c r="L7" s="8">
        <f>(divky!L7)</f>
        <v>0</v>
      </c>
      <c r="M7" s="8" t="str">
        <f>(divky!M7)</f>
        <v> </v>
      </c>
      <c r="N7" s="8">
        <f>(divky!N7)</f>
        <v>316.6</v>
      </c>
      <c r="O7" s="8" t="str">
        <f>(divky!O7)</f>
        <v>3:16,,0</v>
      </c>
      <c r="P7" s="8">
        <f>(divky!P7)</f>
        <v>226</v>
      </c>
      <c r="Q7" s="8">
        <f>(divky!Q7)</f>
        <v>1422</v>
      </c>
    </row>
    <row r="8" spans="1:17" ht="15">
      <c r="A8" s="8" t="str">
        <f>(divky!A8)</f>
        <v>7.</v>
      </c>
      <c r="B8" s="8" t="str">
        <f>(divky!B8)</f>
        <v>Tereza Slačíková</v>
      </c>
      <c r="C8" s="8" t="str">
        <f>(divky!C8)</f>
        <v>Domažlice Ko</v>
      </c>
      <c r="D8" s="8">
        <f>(divky!D8)</f>
        <v>9.1</v>
      </c>
      <c r="E8" s="8">
        <f>(divky!E8)</f>
        <v>482</v>
      </c>
      <c r="F8" s="8">
        <f>(divky!F8)</f>
        <v>417</v>
      </c>
      <c r="G8" s="8">
        <f>(divky!G8)</f>
        <v>347</v>
      </c>
      <c r="H8" s="8">
        <f>(divky!H8)</f>
        <v>0</v>
      </c>
      <c r="I8" s="8" t="str">
        <f>(divky!I8)</f>
        <v> </v>
      </c>
      <c r="J8" s="8">
        <f>(divky!J8)</f>
        <v>6.5</v>
      </c>
      <c r="K8" s="8">
        <f>(divky!K8)</f>
        <v>303</v>
      </c>
      <c r="L8" s="8">
        <f>(divky!L8)</f>
        <v>0</v>
      </c>
      <c r="M8" s="8" t="str">
        <f>(divky!M8)</f>
        <v> </v>
      </c>
      <c r="N8" s="8">
        <f>(divky!N8)</f>
        <v>311.6</v>
      </c>
      <c r="O8" s="8" t="str">
        <f>(divky!O8)</f>
        <v>3:11,,0</v>
      </c>
      <c r="P8" s="8">
        <f>(divky!P8)</f>
        <v>265</v>
      </c>
      <c r="Q8" s="8">
        <f>(divky!Q8)</f>
        <v>1397</v>
      </c>
    </row>
    <row r="9" spans="1:17" ht="15">
      <c r="A9" s="8" t="str">
        <f>(divky!A9)</f>
        <v>8.</v>
      </c>
      <c r="B9" s="8" t="str">
        <f>(divky!B9)</f>
        <v>Lucie Budková</v>
      </c>
      <c r="C9" s="8" t="str">
        <f>(divky!C9)</f>
        <v>Domažlice Ko</v>
      </c>
      <c r="D9" s="8">
        <f>(divky!D9)</f>
        <v>9.4</v>
      </c>
      <c r="E9" s="8">
        <f>(divky!E9)</f>
        <v>413</v>
      </c>
      <c r="F9" s="8">
        <f>(divky!F9)</f>
        <v>0</v>
      </c>
      <c r="G9" s="8" t="str">
        <f>(divky!G9)</f>
        <v> </v>
      </c>
      <c r="H9" s="8">
        <f>(divky!H9)</f>
        <v>0</v>
      </c>
      <c r="I9" s="8">
        <f>(divky!I9)</f>
        <v>0</v>
      </c>
      <c r="J9" s="8">
        <f>(divky!J9)</f>
        <v>0</v>
      </c>
      <c r="K9" s="8" t="str">
        <f>(divky!K9)</f>
        <v> </v>
      </c>
      <c r="L9" s="8">
        <f>(divky!L9)</f>
        <v>51.23</v>
      </c>
      <c r="M9" s="8">
        <f>(divky!M9)</f>
        <v>495</v>
      </c>
      <c r="N9" s="8">
        <f>(divky!N9)</f>
        <v>313.9</v>
      </c>
      <c r="O9" s="8" t="str">
        <f>(divky!O9)</f>
        <v>3:13,,0</v>
      </c>
      <c r="P9" s="8">
        <f>(divky!P9)</f>
        <v>247</v>
      </c>
      <c r="Q9" s="8">
        <f>(divky!Q9)</f>
        <v>1155</v>
      </c>
    </row>
    <row r="10" spans="1:17" ht="15">
      <c r="A10" s="8" t="str">
        <f>(divky!A10)</f>
        <v>9.</v>
      </c>
      <c r="B10" s="8" t="str">
        <f>(divky!B10)</f>
        <v>Nathalie Mildnerová</v>
      </c>
      <c r="C10" s="8" t="str">
        <f>(divky!C10)</f>
        <v>Domažlice Ko</v>
      </c>
      <c r="D10" s="8">
        <f>(divky!D10)</f>
        <v>8.9</v>
      </c>
      <c r="E10" s="8">
        <f>(divky!E10)</f>
        <v>531</v>
      </c>
      <c r="F10" s="8">
        <f>(divky!F10)</f>
        <v>413</v>
      </c>
      <c r="G10" s="8">
        <f>(divky!G10)</f>
        <v>338</v>
      </c>
      <c r="H10" s="8">
        <f>(divky!H10)</f>
        <v>0</v>
      </c>
      <c r="I10" s="8" t="str">
        <f>(divky!I10)</f>
        <v> </v>
      </c>
      <c r="J10" s="8">
        <f>(divky!J10)</f>
        <v>0</v>
      </c>
      <c r="K10" s="8" t="str">
        <f>(divky!K10)</f>
        <v> </v>
      </c>
      <c r="L10" s="8">
        <f>(divky!L10)</f>
        <v>35.64</v>
      </c>
      <c r="M10" s="8">
        <f>(divky!M10)</f>
        <v>302</v>
      </c>
      <c r="N10" s="8">
        <f>(divky!N10)</f>
        <v>306.9</v>
      </c>
      <c r="O10" s="8" t="str">
        <f>(divky!O10)</f>
        <v>3:06,,0</v>
      </c>
      <c r="P10" s="8">
        <f>(divky!P10)</f>
        <v>304</v>
      </c>
      <c r="Q10" s="8">
        <f>(divky!Q10)</f>
        <v>1475</v>
      </c>
    </row>
    <row r="11" spans="1:17" ht="15">
      <c r="A11" s="8" t="str">
        <f>(divky!A11)</f>
        <v>10.</v>
      </c>
      <c r="B11" s="8" t="str">
        <f>(divky!B11)</f>
        <v>Sarah Kodadová</v>
      </c>
      <c r="C11" s="8" t="str">
        <f>(divky!C11)</f>
        <v>Domažlice Ko</v>
      </c>
      <c r="D11" s="8">
        <f>(divky!D11)</f>
        <v>9.8</v>
      </c>
      <c r="E11" s="8">
        <f>(divky!E11)</f>
        <v>328</v>
      </c>
      <c r="F11" s="8">
        <f>(divky!F11)</f>
        <v>0</v>
      </c>
      <c r="G11" s="8" t="str">
        <f>(divky!G11)</f>
        <v> </v>
      </c>
      <c r="H11" s="8">
        <f>(divky!H11)</f>
        <v>120</v>
      </c>
      <c r="I11" s="8">
        <f>(divky!I11)</f>
        <v>312</v>
      </c>
      <c r="J11" s="8">
        <f>(divky!J11)</f>
        <v>6.22</v>
      </c>
      <c r="K11" s="8">
        <f>(divky!K11)</f>
        <v>285</v>
      </c>
      <c r="L11" s="8">
        <f>(divky!L11)</f>
        <v>0</v>
      </c>
      <c r="M11" s="8" t="str">
        <f>(divky!M11)</f>
        <v> </v>
      </c>
      <c r="N11" s="8">
        <f>(divky!N11)</f>
        <v>318.3</v>
      </c>
      <c r="O11" s="8" t="str">
        <f>(divky!O11)</f>
        <v>3:18,,0</v>
      </c>
      <c r="P11" s="8">
        <f>(divky!P11)</f>
        <v>214</v>
      </c>
      <c r="Q11" s="8">
        <f>(divky!Q11)</f>
        <v>1139</v>
      </c>
    </row>
    <row r="12" spans="1:17" ht="15">
      <c r="A12" s="8" t="str">
        <f>(divky!A12)</f>
        <v>11.</v>
      </c>
      <c r="B12" s="8" t="str">
        <f>(divky!B12)</f>
        <v>Kristýna Bělohoubková </v>
      </c>
      <c r="C12" s="8" t="str">
        <f>(divky!C12)</f>
        <v>Sušice Lerch</v>
      </c>
      <c r="D12" s="8">
        <f>(divky!D12)</f>
        <v>9.4</v>
      </c>
      <c r="E12" s="8">
        <f>(divky!E12)</f>
        <v>413</v>
      </c>
      <c r="F12" s="8">
        <f>(divky!F12)</f>
        <v>0</v>
      </c>
      <c r="G12" s="8" t="str">
        <f>(divky!G12)</f>
        <v> </v>
      </c>
      <c r="H12" s="8">
        <f>(divky!H12)</f>
        <v>140</v>
      </c>
      <c r="I12" s="8">
        <f>(divky!I12)</f>
        <v>512</v>
      </c>
      <c r="J12" s="8">
        <f>(divky!J12)</f>
        <v>0</v>
      </c>
      <c r="K12" s="8" t="str">
        <f>(divky!K12)</f>
        <v> </v>
      </c>
      <c r="L12" s="8">
        <f>(divky!L12)</f>
        <v>29.97</v>
      </c>
      <c r="M12" s="8">
        <f>(divky!M12)</f>
        <v>235</v>
      </c>
      <c r="N12" s="8">
        <f>(divky!N12)</f>
        <v>305.5</v>
      </c>
      <c r="O12" s="8" t="str">
        <f>(divky!O12)</f>
        <v>3:05,,0</v>
      </c>
      <c r="P12" s="8">
        <f>(divky!P12)</f>
        <v>316</v>
      </c>
      <c r="Q12" s="8">
        <f>(divky!Q12)</f>
        <v>1476</v>
      </c>
    </row>
    <row r="13" spans="1:17" ht="15">
      <c r="A13" s="8" t="str">
        <f>(divky!A13)</f>
        <v>12.</v>
      </c>
      <c r="B13" s="8" t="str">
        <f>(divky!B13)</f>
        <v>Petra Pšenáková</v>
      </c>
      <c r="C13" s="8" t="str">
        <f>(divky!C13)</f>
        <v>Sušice Lerch</v>
      </c>
      <c r="D13" s="8">
        <f>(divky!D13)</f>
        <v>9.1</v>
      </c>
      <c r="E13" s="8">
        <f>(divky!E13)</f>
        <v>482</v>
      </c>
      <c r="F13" s="8">
        <f>(divky!F13)</f>
        <v>0</v>
      </c>
      <c r="G13" s="8" t="str">
        <f>(divky!G13)</f>
        <v> </v>
      </c>
      <c r="H13" s="8">
        <f>(divky!H13)</f>
        <v>128</v>
      </c>
      <c r="I13" s="8">
        <f>(divky!I13)</f>
        <v>389</v>
      </c>
      <c r="J13" s="8">
        <f>(divky!J13)</f>
        <v>8.71</v>
      </c>
      <c r="K13" s="8">
        <f>(divky!K13)</f>
        <v>445</v>
      </c>
      <c r="L13" s="8">
        <f>(divky!L13)</f>
        <v>0</v>
      </c>
      <c r="M13" s="8" t="str">
        <f>(divky!M13)</f>
        <v> </v>
      </c>
      <c r="N13" s="8">
        <f>(divky!N13)</f>
        <v>324.6</v>
      </c>
      <c r="O13" s="8" t="str">
        <f>(divky!O13)</f>
        <v>3:24,,0</v>
      </c>
      <c r="P13" s="8">
        <f>(divky!P13)</f>
        <v>171</v>
      </c>
      <c r="Q13" s="8">
        <f>(divky!Q13)</f>
        <v>1487</v>
      </c>
    </row>
    <row r="14" spans="1:17" ht="15">
      <c r="A14" s="8" t="str">
        <f>(divky!A14)</f>
        <v>13.</v>
      </c>
      <c r="B14" s="8" t="str">
        <f>(divky!B14)</f>
        <v>Alice Purkarová</v>
      </c>
      <c r="C14" s="8" t="str">
        <f>(divky!C14)</f>
        <v>Sušice Lerch</v>
      </c>
      <c r="D14" s="8">
        <f>(divky!D14)</f>
        <v>8.7</v>
      </c>
      <c r="E14" s="8">
        <f>(divky!E14)</f>
        <v>582</v>
      </c>
      <c r="F14" s="8">
        <v>0</v>
      </c>
      <c r="G14" s="8">
        <f>(divky!G14)</f>
        <v>281</v>
      </c>
      <c r="H14" s="8">
        <f>(divky!H14)</f>
        <v>0</v>
      </c>
      <c r="I14" s="8" t="str">
        <f>(divky!I14)</f>
        <v> </v>
      </c>
      <c r="J14" s="8">
        <f>(divky!J14)</f>
        <v>0</v>
      </c>
      <c r="K14" s="8" t="str">
        <f>(divky!K14)</f>
        <v> </v>
      </c>
      <c r="L14" s="8">
        <f>(divky!L14)</f>
        <v>18.1</v>
      </c>
      <c r="M14" s="8">
        <f>(divky!M14)</f>
        <v>100</v>
      </c>
      <c r="N14" s="8">
        <f>(divky!N14)</f>
        <v>311.1</v>
      </c>
      <c r="O14" s="8" t="str">
        <f>(divky!O14)</f>
        <v>3:11,,0</v>
      </c>
      <c r="P14" s="8">
        <f>(divky!P14)</f>
        <v>269</v>
      </c>
      <c r="Q14" s="8">
        <f>(divky!Q14)</f>
        <v>1232</v>
      </c>
    </row>
    <row r="15" spans="1:17" ht="15">
      <c r="A15" s="8" t="str">
        <f>(divky!A15)</f>
        <v>14.</v>
      </c>
      <c r="B15" s="8" t="str">
        <f>(divky!B15)</f>
        <v>Veronika Simetová</v>
      </c>
      <c r="C15" s="8" t="str">
        <f>(divky!C15)</f>
        <v>Sušice Lerch</v>
      </c>
      <c r="D15" s="8">
        <f>(divky!D15)</f>
        <v>8.6</v>
      </c>
      <c r="E15" s="8">
        <f>(divky!E15)</f>
        <v>608</v>
      </c>
      <c r="F15" s="8">
        <f>(divky!F15)</f>
        <v>411</v>
      </c>
      <c r="G15" s="8">
        <f>(divky!G15)</f>
        <v>333</v>
      </c>
      <c r="H15" s="8">
        <f>(divky!H15)</f>
        <v>0</v>
      </c>
      <c r="I15" s="8" t="str">
        <f>(divky!I15)</f>
        <v> </v>
      </c>
      <c r="J15" s="8">
        <f>(divky!J15)</f>
        <v>7.22</v>
      </c>
      <c r="K15" s="8">
        <f>(divky!K15)</f>
        <v>349</v>
      </c>
      <c r="L15" s="8">
        <f>(divky!L15)</f>
        <v>0</v>
      </c>
      <c r="M15" s="8" t="str">
        <f>(divky!M15)</f>
        <v> </v>
      </c>
      <c r="N15" s="8">
        <f>(divky!N15)</f>
        <v>242.3</v>
      </c>
      <c r="O15" s="8" t="str">
        <f>(divky!O15)</f>
        <v>2:42,,0</v>
      </c>
      <c r="P15" s="8">
        <f>(divky!P15)</f>
        <v>547</v>
      </c>
      <c r="Q15" s="8">
        <f>(divky!Q15)</f>
        <v>1837</v>
      </c>
    </row>
    <row r="16" spans="1:17" ht="15">
      <c r="A16" s="8" t="str">
        <f>(divky!A16)</f>
        <v>15.</v>
      </c>
      <c r="B16" s="8" t="str">
        <f>(divky!B16)</f>
        <v>Sabina Holečková</v>
      </c>
      <c r="C16" s="8" t="str">
        <f>(divky!C16)</f>
        <v>Sušice Lerch</v>
      </c>
      <c r="D16" s="8">
        <f>(divky!D16)</f>
        <v>9.5</v>
      </c>
      <c r="E16" s="8">
        <f>(divky!E16)</f>
        <v>391</v>
      </c>
      <c r="F16" s="8">
        <f>(divky!F16)</f>
        <v>0</v>
      </c>
      <c r="G16" s="8" t="str">
        <f>(divky!G16)</f>
        <v> </v>
      </c>
      <c r="H16" s="8">
        <f>(divky!H16)</f>
        <v>124</v>
      </c>
      <c r="I16" s="8">
        <f>(divky!I16)</f>
        <v>350</v>
      </c>
      <c r="J16" s="8">
        <f>(divky!J16)</f>
        <v>6.41</v>
      </c>
      <c r="K16" s="8">
        <f>(divky!K16)</f>
        <v>297</v>
      </c>
      <c r="L16" s="8">
        <f>(divky!L16)</f>
        <v>0</v>
      </c>
      <c r="M16" s="8" t="str">
        <f>(divky!M16)</f>
        <v> </v>
      </c>
      <c r="N16" s="8">
        <f>(divky!N16)</f>
        <v>313.9</v>
      </c>
      <c r="O16" s="8" t="str">
        <f>(divky!O16)</f>
        <v>3:13,,0</v>
      </c>
      <c r="P16" s="8">
        <f>(divky!P16)</f>
        <v>247</v>
      </c>
      <c r="Q16" s="8">
        <f>(divky!Q16)</f>
        <v>1285</v>
      </c>
    </row>
    <row r="17" spans="1:17" ht="15">
      <c r="A17" s="8" t="e">
        <f>(divky!#REF!)</f>
        <v>#REF!</v>
      </c>
      <c r="B17" s="8" t="e">
        <f>(divky!#REF!)</f>
        <v>#REF!</v>
      </c>
      <c r="C17" s="8" t="e">
        <f>(divky!#REF!)</f>
        <v>#REF!</v>
      </c>
      <c r="D17" s="8" t="e">
        <f>(divky!#REF!)</f>
        <v>#REF!</v>
      </c>
      <c r="E17" s="8" t="e">
        <f>(divky!#REF!)</f>
        <v>#REF!</v>
      </c>
      <c r="F17" s="8" t="e">
        <f>(divky!#REF!)</f>
        <v>#REF!</v>
      </c>
      <c r="G17" s="8" t="e">
        <f>(divky!#REF!)</f>
        <v>#REF!</v>
      </c>
      <c r="H17" s="8" t="e">
        <f>(divky!#REF!)</f>
        <v>#REF!</v>
      </c>
      <c r="I17" s="8" t="e">
        <f>(divky!#REF!)</f>
        <v>#REF!</v>
      </c>
      <c r="J17" s="8" t="e">
        <f>(divky!#REF!)</f>
        <v>#REF!</v>
      </c>
      <c r="K17" s="8" t="e">
        <f>(divky!#REF!)</f>
        <v>#REF!</v>
      </c>
      <c r="L17" s="8" t="e">
        <f>(divky!#REF!)</f>
        <v>#REF!</v>
      </c>
      <c r="M17" s="8" t="e">
        <f>(divky!#REF!)</f>
        <v>#REF!</v>
      </c>
      <c r="N17" s="8" t="e">
        <f>(divky!#REF!)</f>
        <v>#REF!</v>
      </c>
      <c r="O17" s="8" t="e">
        <f>(divky!#REF!)</f>
        <v>#REF!</v>
      </c>
      <c r="P17" s="8" t="e">
        <f>(divky!#REF!)</f>
        <v>#REF!</v>
      </c>
      <c r="Q17" s="8" t="e">
        <f>(divky!#REF!)</f>
        <v>#REF!</v>
      </c>
    </row>
    <row r="18" spans="1:17" ht="15">
      <c r="A18" s="8" t="e">
        <f>(divky!#REF!)</f>
        <v>#REF!</v>
      </c>
      <c r="B18" s="8" t="e">
        <f>(divky!#REF!)</f>
        <v>#REF!</v>
      </c>
      <c r="C18" s="8" t="e">
        <f>(divky!#REF!)</f>
        <v>#REF!</v>
      </c>
      <c r="D18" s="8" t="e">
        <f>(divky!#REF!)</f>
        <v>#REF!</v>
      </c>
      <c r="E18" s="8" t="e">
        <f>(divky!#REF!)</f>
        <v>#REF!</v>
      </c>
      <c r="F18" s="8" t="e">
        <f>(divky!#REF!)</f>
        <v>#REF!</v>
      </c>
      <c r="G18" s="8" t="e">
        <f>(divky!#REF!)</f>
        <v>#REF!</v>
      </c>
      <c r="H18" s="8" t="e">
        <f>(divky!#REF!)</f>
        <v>#REF!</v>
      </c>
      <c r="I18" s="8" t="e">
        <f>(divky!#REF!)</f>
        <v>#REF!</v>
      </c>
      <c r="J18" s="8" t="e">
        <f>(divky!#REF!)</f>
        <v>#REF!</v>
      </c>
      <c r="K18" s="8" t="e">
        <f>(divky!#REF!)</f>
        <v>#REF!</v>
      </c>
      <c r="L18" s="8" t="e">
        <f>(divky!#REF!)</f>
        <v>#REF!</v>
      </c>
      <c r="M18" s="8" t="e">
        <f>(divky!#REF!)</f>
        <v>#REF!</v>
      </c>
      <c r="N18" s="8" t="e">
        <f>(divky!#REF!)</f>
        <v>#REF!</v>
      </c>
      <c r="O18" s="8" t="e">
        <f>(divky!#REF!)</f>
        <v>#REF!</v>
      </c>
      <c r="P18" s="8" t="e">
        <f>(divky!#REF!)</f>
        <v>#REF!</v>
      </c>
      <c r="Q18" s="8" t="e">
        <f>(divky!#REF!)</f>
        <v>#REF!</v>
      </c>
    </row>
    <row r="19" spans="1:17" ht="15">
      <c r="A19" s="8" t="e">
        <f>(divky!#REF!)</f>
        <v>#REF!</v>
      </c>
      <c r="B19" s="8" t="e">
        <f>(divky!#REF!)</f>
        <v>#REF!</v>
      </c>
      <c r="C19" s="8" t="e">
        <f>(divky!#REF!)</f>
        <v>#REF!</v>
      </c>
      <c r="D19" s="8" t="e">
        <f>(divky!#REF!)</f>
        <v>#REF!</v>
      </c>
      <c r="E19" s="8" t="e">
        <f>(divky!#REF!)</f>
        <v>#REF!</v>
      </c>
      <c r="F19" s="8" t="e">
        <f>(divky!#REF!)</f>
        <v>#REF!</v>
      </c>
      <c r="G19" s="8" t="e">
        <f>(divky!#REF!)</f>
        <v>#REF!</v>
      </c>
      <c r="H19" s="8" t="e">
        <f>(divky!#REF!)</f>
        <v>#REF!</v>
      </c>
      <c r="I19" s="8" t="e">
        <f>(divky!#REF!)</f>
        <v>#REF!</v>
      </c>
      <c r="J19" s="8" t="e">
        <f>(divky!#REF!)</f>
        <v>#REF!</v>
      </c>
      <c r="K19" s="8" t="e">
        <f>(divky!#REF!)</f>
        <v>#REF!</v>
      </c>
      <c r="L19" s="8" t="e">
        <f>(divky!#REF!)</f>
        <v>#REF!</v>
      </c>
      <c r="M19" s="8" t="e">
        <f>(divky!#REF!)</f>
        <v>#REF!</v>
      </c>
      <c r="N19" s="8" t="e">
        <f>(divky!#REF!)</f>
        <v>#REF!</v>
      </c>
      <c r="O19" s="8" t="e">
        <f>(divky!#REF!)</f>
        <v>#REF!</v>
      </c>
      <c r="P19" s="8" t="e">
        <f>(divky!#REF!)</f>
        <v>#REF!</v>
      </c>
      <c r="Q19" s="8" t="e">
        <f>(divky!#REF!)</f>
        <v>#REF!</v>
      </c>
    </row>
    <row r="20" spans="1:17" ht="15">
      <c r="A20" s="8" t="e">
        <f>(divky!#REF!)</f>
        <v>#REF!</v>
      </c>
      <c r="B20" s="8" t="e">
        <f>(divky!#REF!)</f>
        <v>#REF!</v>
      </c>
      <c r="C20" s="8" t="e">
        <f>(divky!#REF!)</f>
        <v>#REF!</v>
      </c>
      <c r="D20" s="8" t="e">
        <f>(divky!#REF!)</f>
        <v>#REF!</v>
      </c>
      <c r="E20" s="8" t="e">
        <f>(divky!#REF!)</f>
        <v>#REF!</v>
      </c>
      <c r="F20" s="8" t="e">
        <f>(divky!#REF!)</f>
        <v>#REF!</v>
      </c>
      <c r="G20" s="8" t="e">
        <f>(divky!#REF!)</f>
        <v>#REF!</v>
      </c>
      <c r="H20" s="8" t="e">
        <f>(divky!#REF!)</f>
        <v>#REF!</v>
      </c>
      <c r="I20" s="8" t="e">
        <f>(divky!#REF!)</f>
        <v>#REF!</v>
      </c>
      <c r="J20" s="8" t="e">
        <f>(divky!#REF!)</f>
        <v>#REF!</v>
      </c>
      <c r="K20" s="8" t="e">
        <f>(divky!#REF!)</f>
        <v>#REF!</v>
      </c>
      <c r="L20" s="8" t="e">
        <f>(divky!#REF!)</f>
        <v>#REF!</v>
      </c>
      <c r="M20" s="8" t="e">
        <f>(divky!#REF!)</f>
        <v>#REF!</v>
      </c>
      <c r="N20" s="8" t="e">
        <f>(divky!#REF!)</f>
        <v>#REF!</v>
      </c>
      <c r="O20" s="8" t="e">
        <f>(divky!#REF!)</f>
        <v>#REF!</v>
      </c>
      <c r="P20" s="8" t="e">
        <f>(divky!#REF!)</f>
        <v>#REF!</v>
      </c>
      <c r="Q20" s="8" t="e">
        <f>(divky!#REF!)</f>
        <v>#REF!</v>
      </c>
    </row>
    <row r="21" spans="1:17" ht="15">
      <c r="A21" s="8" t="e">
        <f>(divky!#REF!)</f>
        <v>#REF!</v>
      </c>
      <c r="B21" s="8" t="e">
        <f>(divky!#REF!)</f>
        <v>#REF!</v>
      </c>
      <c r="C21" s="8" t="e">
        <f>(divky!#REF!)</f>
        <v>#REF!</v>
      </c>
      <c r="D21" s="8" t="e">
        <f>(divky!#REF!)</f>
        <v>#REF!</v>
      </c>
      <c r="E21" s="8" t="e">
        <f>(divky!#REF!)</f>
        <v>#REF!</v>
      </c>
      <c r="F21" s="8" t="e">
        <f>(divky!#REF!)</f>
        <v>#REF!</v>
      </c>
      <c r="G21" s="8" t="e">
        <f>(divky!#REF!)</f>
        <v>#REF!</v>
      </c>
      <c r="H21" s="8" t="e">
        <f>(divky!#REF!)</f>
        <v>#REF!</v>
      </c>
      <c r="I21" s="8" t="e">
        <f>(divky!#REF!)</f>
        <v>#REF!</v>
      </c>
      <c r="J21" s="8" t="e">
        <f>(divky!#REF!)</f>
        <v>#REF!</v>
      </c>
      <c r="K21" s="8" t="e">
        <f>(divky!#REF!)</f>
        <v>#REF!</v>
      </c>
      <c r="L21" s="8" t="e">
        <f>(divky!#REF!)</f>
        <v>#REF!</v>
      </c>
      <c r="M21" s="8" t="e">
        <f>(divky!#REF!)</f>
        <v>#REF!</v>
      </c>
      <c r="N21" s="8" t="e">
        <f>(divky!#REF!)</f>
        <v>#REF!</v>
      </c>
      <c r="O21" s="8" t="e">
        <f>(divky!#REF!)</f>
        <v>#REF!</v>
      </c>
      <c r="P21" s="8" t="e">
        <f>(divky!#REF!)</f>
        <v>#REF!</v>
      </c>
      <c r="Q21" s="8" t="e">
        <f>(divky!#REF!)</f>
        <v>#REF!</v>
      </c>
    </row>
    <row r="22" spans="1:17" ht="15">
      <c r="A22" s="8" t="str">
        <f>(divky!A17)</f>
        <v>16.</v>
      </c>
      <c r="B22" s="8" t="str">
        <f>(divky!B17)</f>
        <v>Kateřina Plisková</v>
      </c>
      <c r="C22" s="8" t="str">
        <f>(divky!C17)</f>
        <v>Tachov Zárečná</v>
      </c>
      <c r="D22" s="8">
        <f>(divky!D17)</f>
        <v>8.6</v>
      </c>
      <c r="E22" s="8">
        <f>(divky!E17)</f>
        <v>608</v>
      </c>
      <c r="F22" s="8">
        <f>(divky!F17)</f>
        <v>0</v>
      </c>
      <c r="G22" s="8" t="str">
        <f>(divky!G17)</f>
        <v> </v>
      </c>
      <c r="H22" s="8">
        <f>(divky!H17)</f>
        <v>132</v>
      </c>
      <c r="I22" s="8">
        <f>(divky!I17)</f>
        <v>429</v>
      </c>
      <c r="J22" s="8">
        <f>(divky!J17)</f>
        <v>7.14</v>
      </c>
      <c r="K22" s="8">
        <f>(divky!K17)</f>
        <v>344</v>
      </c>
      <c r="L22" s="8">
        <f>(divky!L17)</f>
        <v>0</v>
      </c>
      <c r="M22" s="8" t="str">
        <f>(divky!M17)</f>
        <v> </v>
      </c>
      <c r="N22" s="8">
        <f>(divky!N17)</f>
        <v>313.7</v>
      </c>
      <c r="O22" s="8" t="str">
        <f>(divky!O17)</f>
        <v>3:13,,0</v>
      </c>
      <c r="P22" s="8">
        <f>(divky!P17)</f>
        <v>248</v>
      </c>
      <c r="Q22" s="8">
        <f>(divky!Q17)</f>
        <v>1629</v>
      </c>
    </row>
    <row r="23" spans="1:17" ht="15">
      <c r="A23" s="8" t="str">
        <f>(divky!A18)</f>
        <v>17.</v>
      </c>
      <c r="B23" s="8" t="str">
        <f>(divky!B18)</f>
        <v>Kateřina Kolísková</v>
      </c>
      <c r="C23" s="8" t="str">
        <f>(divky!C18)</f>
        <v>Tachov Zárečná</v>
      </c>
      <c r="D23" s="8">
        <f>(divky!D18)</f>
        <v>9.6</v>
      </c>
      <c r="E23" s="8">
        <f>(divky!E18)</f>
        <v>369</v>
      </c>
      <c r="F23" s="8">
        <f>(divky!F18)</f>
        <v>0</v>
      </c>
      <c r="G23" s="8" t="str">
        <f>(divky!G18)</f>
        <v> </v>
      </c>
      <c r="H23" s="8">
        <f>(divky!H18)</f>
        <v>124</v>
      </c>
      <c r="I23" s="8">
        <f>(divky!I18)</f>
        <v>350</v>
      </c>
      <c r="J23" s="8">
        <f>(divky!J18)</f>
        <v>6.56</v>
      </c>
      <c r="K23" s="8">
        <f>(divky!K18)</f>
        <v>307</v>
      </c>
      <c r="L23" s="8">
        <f>(divky!L18)</f>
        <v>0</v>
      </c>
      <c r="M23" s="8" t="str">
        <f>(divky!M18)</f>
        <v> </v>
      </c>
      <c r="N23" s="8">
        <f>(divky!N18)</f>
        <v>312.8</v>
      </c>
      <c r="O23" s="8" t="str">
        <f>(divky!O18)</f>
        <v>3:12,,0</v>
      </c>
      <c r="P23" s="8">
        <f>(divky!P18)</f>
        <v>255</v>
      </c>
      <c r="Q23" s="8">
        <f>(divky!Q18)</f>
        <v>1281</v>
      </c>
    </row>
    <row r="24" spans="1:17" ht="15">
      <c r="A24" s="8" t="str">
        <f>(divky!A19)</f>
        <v>18.</v>
      </c>
      <c r="B24" s="8" t="str">
        <f>(divky!B19)</f>
        <v>Josefína Šíchová</v>
      </c>
      <c r="C24" s="8" t="str">
        <f>(divky!C19)</f>
        <v>Tachov Zárečná</v>
      </c>
      <c r="D24" s="8">
        <f>(divky!D19)</f>
        <v>9.5</v>
      </c>
      <c r="E24" s="8">
        <f>(divky!E19)</f>
        <v>391</v>
      </c>
      <c r="F24" s="8">
        <f>(divky!F19)</f>
        <v>0</v>
      </c>
      <c r="G24" s="8">
        <f>(divky!G19)</f>
        <v>0</v>
      </c>
      <c r="H24" s="8">
        <f>(divky!H19)</f>
        <v>0</v>
      </c>
      <c r="I24" s="8" t="str">
        <f>(divky!I19)</f>
        <v> </v>
      </c>
      <c r="J24" s="8">
        <f>(divky!J19)</f>
        <v>0</v>
      </c>
      <c r="K24" s="8" t="str">
        <f>(divky!K19)</f>
        <v> </v>
      </c>
      <c r="L24" s="8">
        <f>(divky!L19)</f>
        <v>25.44</v>
      </c>
      <c r="M24" s="8">
        <f>(divky!M19)</f>
        <v>182</v>
      </c>
      <c r="N24" s="8">
        <f>(divky!N19)</f>
        <v>324.3</v>
      </c>
      <c r="O24" s="8" t="str">
        <f>(divky!O19)</f>
        <v>3:24,,0</v>
      </c>
      <c r="P24" s="8">
        <f>(divky!P19)</f>
        <v>173</v>
      </c>
      <c r="Q24" s="8">
        <f>(divky!Q19)</f>
        <v>746</v>
      </c>
    </row>
    <row r="25" spans="1:17" ht="15">
      <c r="A25" s="8" t="str">
        <f>(divky!A20)</f>
        <v>19.</v>
      </c>
      <c r="B25" s="8" t="str">
        <f>(divky!B20)</f>
        <v>Karolína Kuchařová</v>
      </c>
      <c r="C25" s="8" t="str">
        <f>(divky!C20)</f>
        <v>Tachov Zárečná</v>
      </c>
      <c r="D25" s="8">
        <f>(divky!D20)</f>
        <v>9.6</v>
      </c>
      <c r="E25" s="8">
        <f>(divky!E20)</f>
        <v>369</v>
      </c>
      <c r="F25" s="8">
        <f>(divky!F20)</f>
        <v>382</v>
      </c>
      <c r="G25" s="8">
        <f>(divky!G20)</f>
        <v>267</v>
      </c>
      <c r="H25" s="8">
        <f>(divky!H20)</f>
        <v>0</v>
      </c>
      <c r="I25" s="8" t="str">
        <f>(divky!I20)</f>
        <v> </v>
      </c>
      <c r="J25" s="8">
        <f>(divky!J20)</f>
        <v>0</v>
      </c>
      <c r="K25" s="8" t="str">
        <f>(divky!K20)</f>
        <v> </v>
      </c>
      <c r="L25" s="8">
        <f>(divky!L20)</f>
        <v>29.24</v>
      </c>
      <c r="M25" s="8">
        <f>(divky!M20)</f>
        <v>226</v>
      </c>
      <c r="N25" s="8">
        <f>(divky!N20)</f>
        <v>314.9</v>
      </c>
      <c r="O25" s="8" t="str">
        <f>(divky!O20)</f>
        <v>3:14,,0</v>
      </c>
      <c r="P25" s="8">
        <f>(divky!P20)</f>
        <v>239</v>
      </c>
      <c r="Q25" s="8">
        <f>(divky!Q20)</f>
        <v>1101</v>
      </c>
    </row>
    <row r="26" spans="1:17" ht="15">
      <c r="A26" s="8" t="str">
        <f>(divky!A21)</f>
        <v>20.</v>
      </c>
      <c r="B26" s="8" t="str">
        <f>(divky!B21)</f>
        <v>Barbora Němečková</v>
      </c>
      <c r="C26" s="8" t="str">
        <f>(divky!C21)</f>
        <v>Tachov Zárečná</v>
      </c>
      <c r="D26" s="8">
        <f>(divky!D21)</f>
        <v>10.1</v>
      </c>
      <c r="E26" s="8">
        <f>(divky!E21)</f>
        <v>270</v>
      </c>
      <c r="F26" s="8">
        <f>(divky!F21)</f>
        <v>0</v>
      </c>
      <c r="G26" s="8" t="str">
        <f>(divky!G21)</f>
        <v> </v>
      </c>
      <c r="H26" s="8">
        <f>(divky!H21)</f>
        <v>120</v>
      </c>
      <c r="I26" s="8">
        <f>(divky!I21)</f>
        <v>312</v>
      </c>
      <c r="J26" s="8">
        <f>(divky!J21)</f>
        <v>7.3</v>
      </c>
      <c r="K26" s="8">
        <f>(divky!K21)</f>
        <v>354</v>
      </c>
      <c r="L26" s="8">
        <f>(divky!L21)</f>
        <v>0</v>
      </c>
      <c r="M26" s="8" t="str">
        <f>(divky!M21)</f>
        <v> </v>
      </c>
      <c r="N26" s="8">
        <f>(divky!N21)</f>
        <v>330.8</v>
      </c>
      <c r="O26" s="8" t="str">
        <f>(divky!O21)</f>
        <v>3:30,,0</v>
      </c>
      <c r="P26" s="8">
        <f>(divky!P21)</f>
        <v>132</v>
      </c>
      <c r="Q26" s="8">
        <f>(divky!Q21)</f>
        <v>1068</v>
      </c>
    </row>
    <row r="27" spans="1:17" ht="15">
      <c r="A27" s="8" t="str">
        <f>(divky!A22)</f>
        <v>21.</v>
      </c>
      <c r="B27" s="8" t="str">
        <f>(divky!B22)</f>
        <v>Veronika Routová</v>
      </c>
      <c r="C27" s="8" t="str">
        <f>(divky!C22)</f>
        <v>Přeštice</v>
      </c>
      <c r="D27" s="8">
        <f>(divky!D22)</f>
        <v>9.2</v>
      </c>
      <c r="E27" s="8">
        <f>(divky!E22)</f>
        <v>458</v>
      </c>
      <c r="F27" s="8">
        <f>(divky!F22)</f>
        <v>364</v>
      </c>
      <c r="G27" s="8">
        <f>(divky!G22)</f>
        <v>229</v>
      </c>
      <c r="H27" s="8">
        <f>(divky!H22)</f>
        <v>0</v>
      </c>
      <c r="I27" s="8" t="str">
        <f>(divky!I22)</f>
        <v> </v>
      </c>
      <c r="J27" s="8">
        <f>(divky!J22)</f>
        <v>0</v>
      </c>
      <c r="K27" s="8" t="str">
        <f>(divky!K22)</f>
        <v> </v>
      </c>
      <c r="L27" s="8">
        <f>(divky!L22)</f>
        <v>41.73</v>
      </c>
      <c r="M27" s="8">
        <f>(divky!M22)</f>
        <v>376</v>
      </c>
      <c r="N27" s="8">
        <f>(divky!N22)</f>
        <v>321.5</v>
      </c>
      <c r="O27" s="8" t="str">
        <f>(divky!O22)</f>
        <v>3:21,,0</v>
      </c>
      <c r="P27" s="8">
        <f>(divky!P22)</f>
        <v>191</v>
      </c>
      <c r="Q27" s="8">
        <f>(divky!Q22)</f>
        <v>1254</v>
      </c>
    </row>
    <row r="28" spans="1:17" ht="15">
      <c r="A28" s="8" t="str">
        <f>(divky!A23)</f>
        <v>22.</v>
      </c>
      <c r="B28" s="8" t="str">
        <f>(divky!B23)</f>
        <v>Helena Voráčková</v>
      </c>
      <c r="C28" s="8" t="str">
        <f>(divky!C23)</f>
        <v>Přeštice</v>
      </c>
      <c r="D28" s="8">
        <f>(divky!D23)</f>
        <v>9.1</v>
      </c>
      <c r="E28" s="8">
        <f>(divky!E23)</f>
        <v>482</v>
      </c>
      <c r="F28" s="8">
        <f>(divky!F23)</f>
        <v>402</v>
      </c>
      <c r="G28" s="8">
        <f>(divky!G23)</f>
        <v>312</v>
      </c>
      <c r="H28" s="8">
        <f>(divky!H23)</f>
        <v>0</v>
      </c>
      <c r="I28" s="8" t="str">
        <f>(divky!I23)</f>
        <v> </v>
      </c>
      <c r="J28" s="8">
        <f>(divky!J23)</f>
        <v>10.08</v>
      </c>
      <c r="K28" s="8">
        <f>(divky!K23)</f>
        <v>535</v>
      </c>
      <c r="L28" s="8">
        <f>(divky!L23)</f>
        <v>0</v>
      </c>
      <c r="M28" s="8" t="str">
        <f>(divky!M23)</f>
        <v> </v>
      </c>
      <c r="N28" s="8">
        <f>(divky!N23)</f>
        <v>300.1</v>
      </c>
      <c r="O28" s="8" t="str">
        <f>(divky!O23)</f>
        <v>3:00,,0</v>
      </c>
      <c r="P28" s="8">
        <f>(divky!P23)</f>
        <v>364</v>
      </c>
      <c r="Q28" s="8">
        <f>(divky!Q23)</f>
        <v>1693</v>
      </c>
    </row>
    <row r="29" spans="1:17" ht="15">
      <c r="A29" s="8" t="str">
        <f>(divky!A24)</f>
        <v>23.</v>
      </c>
      <c r="B29" s="8" t="str">
        <f>(divky!B24)</f>
        <v>Nela Krsová</v>
      </c>
      <c r="C29" s="8" t="str">
        <f>(divky!C24)</f>
        <v>Přeštice</v>
      </c>
      <c r="D29" s="8">
        <f>(divky!D24)</f>
        <v>9.1</v>
      </c>
      <c r="E29" s="8">
        <f>(divky!E24)</f>
        <v>482</v>
      </c>
      <c r="F29" s="8">
        <f>(divky!F24)</f>
        <v>0</v>
      </c>
      <c r="G29" s="8" t="str">
        <f>(divky!G24)</f>
        <v> </v>
      </c>
      <c r="H29" s="8">
        <f>(divky!H24)</f>
        <v>128</v>
      </c>
      <c r="I29" s="8">
        <f>(divky!I24)</f>
        <v>389</v>
      </c>
      <c r="J29" s="8">
        <f>(divky!J24)</f>
        <v>0</v>
      </c>
      <c r="K29" s="8" t="str">
        <f>(divky!K24)</f>
        <v> </v>
      </c>
      <c r="L29" s="8">
        <f>(divky!L24)</f>
        <v>44.38</v>
      </c>
      <c r="M29" s="8">
        <f>(divky!M24)</f>
        <v>409</v>
      </c>
      <c r="N29" s="8">
        <f>(divky!N24)</f>
        <v>322.6</v>
      </c>
      <c r="O29" s="8" t="str">
        <f>(divky!O24)</f>
        <v>3:22,,0</v>
      </c>
      <c r="P29" s="8">
        <f>(divky!P24)</f>
        <v>184</v>
      </c>
      <c r="Q29" s="8">
        <f>(divky!Q24)</f>
        <v>1464</v>
      </c>
    </row>
    <row r="30" spans="1:17" ht="15">
      <c r="A30" s="8" t="str">
        <f>(divky!A25)</f>
        <v>24.</v>
      </c>
      <c r="B30" s="8" t="str">
        <f>(divky!B25)</f>
        <v>Michaela Chocová</v>
      </c>
      <c r="C30" s="8" t="str">
        <f>(divky!C25)</f>
        <v>Přeštice</v>
      </c>
      <c r="D30" s="8">
        <f>(divky!D25)</f>
        <v>9.2</v>
      </c>
      <c r="E30" s="8">
        <f>(divky!E25)</f>
        <v>458</v>
      </c>
      <c r="F30" s="8">
        <f>(divky!F25)</f>
        <v>379</v>
      </c>
      <c r="G30" s="8">
        <f>(divky!G25)</f>
        <v>261</v>
      </c>
      <c r="H30" s="8">
        <f>(divky!H25)</f>
        <v>0</v>
      </c>
      <c r="I30" s="8" t="str">
        <f>(divky!I25)</f>
        <v> </v>
      </c>
      <c r="J30" s="8">
        <f>(divky!J25)</f>
        <v>0</v>
      </c>
      <c r="K30" s="8" t="str">
        <f>(divky!K25)</f>
        <v> </v>
      </c>
      <c r="L30" s="8">
        <f>(divky!L25)</f>
        <v>43.39</v>
      </c>
      <c r="M30" s="8">
        <f>(divky!M25)</f>
        <v>397</v>
      </c>
      <c r="N30" s="8">
        <f>(divky!N25)</f>
        <v>317</v>
      </c>
      <c r="O30" s="8" t="str">
        <f>(divky!O25)</f>
        <v>3:17,0</v>
      </c>
      <c r="P30" s="8">
        <f>(divky!P25)</f>
        <v>218</v>
      </c>
      <c r="Q30" s="8">
        <f>(divky!Q25)</f>
        <v>1334</v>
      </c>
    </row>
    <row r="31" spans="1:17" ht="15">
      <c r="A31" s="8" t="str">
        <f>(divky!A26)</f>
        <v>25.</v>
      </c>
      <c r="B31" s="8" t="str">
        <f>(divky!B26)</f>
        <v>Kateřina Třísková</v>
      </c>
      <c r="C31" s="8" t="str">
        <f>(divky!C26)</f>
        <v>Přeštice</v>
      </c>
      <c r="D31" s="8">
        <f>(divky!D26)</f>
        <v>8.8</v>
      </c>
      <c r="E31" s="8">
        <f>(divky!E26)</f>
        <v>556</v>
      </c>
      <c r="F31" s="8">
        <f>(divky!F26)</f>
        <v>0</v>
      </c>
      <c r="G31" s="8" t="str">
        <f>(divky!G26)</f>
        <v> </v>
      </c>
      <c r="H31" s="8">
        <f>(divky!H26)</f>
        <v>132</v>
      </c>
      <c r="I31" s="8">
        <f>(divky!I26)</f>
        <v>429</v>
      </c>
      <c r="J31" s="8">
        <f>(divky!J26)</f>
        <v>7.35</v>
      </c>
      <c r="K31" s="8">
        <f>(divky!K26)</f>
        <v>357</v>
      </c>
      <c r="L31" s="8">
        <f>(divky!L26)</f>
        <v>0</v>
      </c>
      <c r="M31" s="8" t="str">
        <f>(divky!M26)</f>
        <v> </v>
      </c>
      <c r="N31" s="8">
        <f>(divky!N26)</f>
        <v>300.8</v>
      </c>
      <c r="O31" s="8" t="str">
        <f>(divky!O26)</f>
        <v>3:00,,0</v>
      </c>
      <c r="P31" s="8">
        <f>(divky!P26)</f>
        <v>358</v>
      </c>
      <c r="Q31" s="8">
        <f>(divky!Q26)</f>
        <v>1700</v>
      </c>
    </row>
    <row r="32" spans="1:17" ht="15">
      <c r="A32" s="8" t="str">
        <f>(divky!A27)</f>
        <v>31.</v>
      </c>
      <c r="B32" s="8">
        <f>(divky!B27)</f>
        <v>0</v>
      </c>
      <c r="C32" s="8">
        <f>(divky!C27)</f>
        <v>0</v>
      </c>
      <c r="D32" s="8">
        <f>(divky!D27)</f>
        <v>0</v>
      </c>
      <c r="E32" s="8" t="str">
        <f>(divky!E27)</f>
        <v> </v>
      </c>
      <c r="F32" s="8">
        <f>(divky!F27)</f>
        <v>0</v>
      </c>
      <c r="G32" s="8" t="str">
        <f>(divky!G27)</f>
        <v> </v>
      </c>
      <c r="H32" s="8">
        <f>(divky!H27)</f>
        <v>0</v>
      </c>
      <c r="I32" s="8" t="str">
        <f>(divky!I27)</f>
        <v> </v>
      </c>
      <c r="J32" s="8">
        <f>(divky!J27)</f>
        <v>0</v>
      </c>
      <c r="K32" s="8" t="str">
        <f>(divky!K27)</f>
        <v> </v>
      </c>
      <c r="L32" s="8">
        <f>(divky!L27)</f>
        <v>0</v>
      </c>
      <c r="M32" s="8" t="str">
        <f>(divky!M27)</f>
        <v> </v>
      </c>
      <c r="N32" s="8">
        <f>(divky!N27)</f>
        <v>0</v>
      </c>
      <c r="O32" s="8">
        <f>(divky!O27)</f>
      </c>
      <c r="P32" s="8">
        <f>(divky!P27)</f>
      </c>
      <c r="Q32" s="8">
        <f>(divky!Q27)</f>
        <v>0</v>
      </c>
    </row>
    <row r="33" spans="1:17" ht="15">
      <c r="A33" s="8" t="str">
        <f>(divky!A28)</f>
        <v>32.</v>
      </c>
      <c r="B33" s="8">
        <f>(divky!B28)</f>
        <v>0</v>
      </c>
      <c r="C33" s="8">
        <f>(divky!C28)</f>
        <v>0</v>
      </c>
      <c r="D33" s="8">
        <f>(divky!D28)</f>
        <v>0</v>
      </c>
      <c r="E33" s="8" t="str">
        <f>(divky!E28)</f>
        <v> </v>
      </c>
      <c r="F33" s="8">
        <f>(divky!F28)</f>
        <v>0</v>
      </c>
      <c r="G33" s="8" t="str">
        <f>(divky!G28)</f>
        <v> </v>
      </c>
      <c r="H33" s="8">
        <f>(divky!H28)</f>
        <v>0</v>
      </c>
      <c r="I33" s="8" t="str">
        <f>(divky!I28)</f>
        <v> </v>
      </c>
      <c r="J33" s="8">
        <f>(divky!J28)</f>
        <v>0</v>
      </c>
      <c r="K33" s="8" t="str">
        <f>(divky!K28)</f>
        <v> </v>
      </c>
      <c r="L33" s="8">
        <f>(divky!L28)</f>
        <v>0</v>
      </c>
      <c r="M33" s="8" t="str">
        <f>(divky!M28)</f>
        <v> </v>
      </c>
      <c r="N33" s="8">
        <f>(divky!N28)</f>
        <v>0</v>
      </c>
      <c r="O33" s="8">
        <f>(divky!O28)</f>
      </c>
      <c r="P33" s="8">
        <f>(divky!P28)</f>
      </c>
      <c r="Q33" s="8">
        <f>(divky!Q28)</f>
        <v>0</v>
      </c>
    </row>
    <row r="34" spans="1:17" ht="15">
      <c r="A34" s="8" t="str">
        <f>(divky!A29)</f>
        <v>33.</v>
      </c>
      <c r="B34" s="8">
        <f>(divky!B29)</f>
        <v>0</v>
      </c>
      <c r="C34" s="8">
        <f>(divky!C29)</f>
        <v>0</v>
      </c>
      <c r="D34" s="8">
        <f>(divky!D29)</f>
        <v>0</v>
      </c>
      <c r="E34" s="8" t="str">
        <f>(divky!E29)</f>
        <v> </v>
      </c>
      <c r="F34" s="8">
        <f>(divky!F29)</f>
        <v>0</v>
      </c>
      <c r="G34" s="8" t="str">
        <f>(divky!G29)</f>
        <v> </v>
      </c>
      <c r="H34" s="8">
        <f>(divky!H29)</f>
        <v>0</v>
      </c>
      <c r="I34" s="8" t="str">
        <f>(divky!I29)</f>
        <v> </v>
      </c>
      <c r="J34" s="8">
        <f>(divky!J29)</f>
        <v>0</v>
      </c>
      <c r="K34" s="8" t="str">
        <f>(divky!K29)</f>
        <v> </v>
      </c>
      <c r="L34" s="8">
        <f>(divky!L29)</f>
        <v>0</v>
      </c>
      <c r="M34" s="8" t="str">
        <f>(divky!M29)</f>
        <v> </v>
      </c>
      <c r="N34" s="8">
        <f>(divky!N29)</f>
        <v>0</v>
      </c>
      <c r="O34" s="8">
        <f>(divky!O29)</f>
      </c>
      <c r="P34" s="8">
        <f>(divky!P29)</f>
      </c>
      <c r="Q34" s="8">
        <f>(divky!Q29)</f>
        <v>0</v>
      </c>
    </row>
    <row r="35" spans="1:17" ht="15">
      <c r="A35" s="8" t="str">
        <f>(divky!A30)</f>
        <v>34.</v>
      </c>
      <c r="B35" s="8">
        <f>(divky!B30)</f>
        <v>0</v>
      </c>
      <c r="C35" s="8">
        <f>(divky!C30)</f>
        <v>0</v>
      </c>
      <c r="D35" s="8">
        <f>(divky!D30)</f>
        <v>0</v>
      </c>
      <c r="E35" s="8" t="str">
        <f>(divky!E30)</f>
        <v> </v>
      </c>
      <c r="F35" s="8">
        <f>(divky!F30)</f>
        <v>0</v>
      </c>
      <c r="G35" s="8" t="str">
        <f>(divky!G30)</f>
        <v> </v>
      </c>
      <c r="H35" s="8">
        <f>(divky!H30)</f>
        <v>0</v>
      </c>
      <c r="I35" s="8" t="str">
        <f>(divky!I30)</f>
        <v> </v>
      </c>
      <c r="J35" s="8">
        <f>(divky!J30)</f>
        <v>0</v>
      </c>
      <c r="K35" s="8" t="str">
        <f>(divky!K30)</f>
        <v> </v>
      </c>
      <c r="L35" s="8">
        <f>(divky!L30)</f>
        <v>0</v>
      </c>
      <c r="M35" s="8" t="str">
        <f>(divky!M30)</f>
        <v> </v>
      </c>
      <c r="N35" s="8">
        <f>(divky!N30)</f>
        <v>0</v>
      </c>
      <c r="O35" s="8">
        <f>(divky!O30)</f>
      </c>
      <c r="P35" s="8">
        <f>(divky!P30)</f>
      </c>
      <c r="Q35" s="8">
        <f>(divky!Q30)</f>
        <v>0</v>
      </c>
    </row>
    <row r="36" spans="1:17" ht="15">
      <c r="A36" s="8" t="str">
        <f>(divky!A31)</f>
        <v>35.</v>
      </c>
      <c r="B36" s="8">
        <f>(divky!B31)</f>
        <v>0</v>
      </c>
      <c r="C36" s="8">
        <f>(divky!C31)</f>
        <v>0</v>
      </c>
      <c r="D36" s="8">
        <f>(divky!D31)</f>
        <v>0</v>
      </c>
      <c r="E36" s="8" t="str">
        <f>(divky!E31)</f>
        <v> </v>
      </c>
      <c r="F36" s="8">
        <f>(divky!F31)</f>
        <v>0</v>
      </c>
      <c r="G36" s="8" t="str">
        <f>(divky!G31)</f>
        <v> </v>
      </c>
      <c r="H36" s="8">
        <f>(divky!H31)</f>
        <v>0</v>
      </c>
      <c r="I36" s="8" t="str">
        <f>(divky!I31)</f>
        <v> </v>
      </c>
      <c r="J36" s="8">
        <f>(divky!J31)</f>
        <v>0</v>
      </c>
      <c r="K36" s="8" t="str">
        <f>(divky!K31)</f>
        <v> </v>
      </c>
      <c r="L36" s="8">
        <f>(divky!L31)</f>
        <v>0</v>
      </c>
      <c r="M36" s="8" t="str">
        <f>(divky!M31)</f>
        <v> </v>
      </c>
      <c r="N36" s="8">
        <f>(divky!N31)</f>
        <v>0</v>
      </c>
      <c r="O36" s="8">
        <f>(divky!O31)</f>
      </c>
      <c r="P36" s="8">
        <f>(divky!P31)</f>
      </c>
      <c r="Q36" s="8">
        <f>(divky!Q31)</f>
        <v>0</v>
      </c>
    </row>
    <row r="37" spans="1:17" ht="15">
      <c r="A37" s="8" t="str">
        <f>(divky!A32)</f>
        <v>36.</v>
      </c>
      <c r="B37" s="8">
        <f>(divky!B32)</f>
        <v>0</v>
      </c>
      <c r="C37" s="8">
        <f>(divky!C32)</f>
        <v>0</v>
      </c>
      <c r="D37" s="8">
        <f>(divky!D32)</f>
        <v>0</v>
      </c>
      <c r="E37" s="8" t="str">
        <f>(divky!E32)</f>
        <v> </v>
      </c>
      <c r="F37" s="8">
        <f>(divky!F32)</f>
        <v>0</v>
      </c>
      <c r="G37" s="8" t="str">
        <f>(divky!G32)</f>
        <v> </v>
      </c>
      <c r="H37" s="8">
        <f>(divky!H32)</f>
        <v>0</v>
      </c>
      <c r="I37" s="8" t="str">
        <f>(divky!I32)</f>
        <v> </v>
      </c>
      <c r="J37" s="8">
        <f>(divky!J32)</f>
        <v>0</v>
      </c>
      <c r="K37" s="8" t="str">
        <f>(divky!K32)</f>
        <v> </v>
      </c>
      <c r="L37" s="8">
        <f>(divky!L32)</f>
        <v>0</v>
      </c>
      <c r="M37" s="8" t="str">
        <f>(divky!M32)</f>
        <v> </v>
      </c>
      <c r="N37" s="8">
        <f>(divky!N32)</f>
        <v>0</v>
      </c>
      <c r="O37" s="8">
        <f>(divky!O32)</f>
      </c>
      <c r="P37" s="8">
        <f>(divky!P32)</f>
      </c>
      <c r="Q37" s="8">
        <f>(divky!Q32)</f>
        <v>0</v>
      </c>
    </row>
    <row r="38" spans="1:17" ht="15">
      <c r="A38" s="8" t="str">
        <f>(divky!A33)</f>
        <v>37.</v>
      </c>
      <c r="B38" s="8">
        <f>(divky!B33)</f>
        <v>0</v>
      </c>
      <c r="C38" s="8">
        <f>(divky!C33)</f>
        <v>0</v>
      </c>
      <c r="D38" s="8">
        <f>(divky!D33)</f>
        <v>0</v>
      </c>
      <c r="E38" s="8" t="str">
        <f>(divky!E33)</f>
        <v> </v>
      </c>
      <c r="F38" s="8">
        <f>(divky!F33)</f>
        <v>0</v>
      </c>
      <c r="G38" s="8" t="str">
        <f>(divky!G33)</f>
        <v> </v>
      </c>
      <c r="H38" s="8">
        <f>(divky!H33)</f>
        <v>0</v>
      </c>
      <c r="I38" s="8" t="str">
        <f>(divky!I33)</f>
        <v> </v>
      </c>
      <c r="J38" s="8">
        <f>(divky!J33)</f>
        <v>0</v>
      </c>
      <c r="K38" s="8" t="str">
        <f>(divky!K33)</f>
        <v> </v>
      </c>
      <c r="L38" s="8">
        <f>(divky!L33)</f>
        <v>0</v>
      </c>
      <c r="M38" s="8" t="str">
        <f>(divky!M33)</f>
        <v> </v>
      </c>
      <c r="N38" s="8">
        <f>(divky!N33)</f>
        <v>0</v>
      </c>
      <c r="O38" s="8">
        <f>(divky!O33)</f>
      </c>
      <c r="P38" s="8">
        <f>(divky!P33)</f>
      </c>
      <c r="Q38" s="8">
        <f>(divky!Q33)</f>
        <v>0</v>
      </c>
    </row>
    <row r="39" spans="1:17" ht="15">
      <c r="A39" s="8" t="str">
        <f>(divky!A34)</f>
        <v>38.</v>
      </c>
      <c r="B39" s="8">
        <f>(divky!B34)</f>
        <v>0</v>
      </c>
      <c r="C39" s="8">
        <f>(divky!C34)</f>
        <v>0</v>
      </c>
      <c r="D39" s="8">
        <f>(divky!D34)</f>
        <v>0</v>
      </c>
      <c r="E39" s="8" t="str">
        <f>(divky!E34)</f>
        <v> </v>
      </c>
      <c r="F39" s="8">
        <f>(divky!F34)</f>
        <v>0</v>
      </c>
      <c r="G39" s="8" t="str">
        <f>(divky!G34)</f>
        <v> </v>
      </c>
      <c r="H39" s="8">
        <f>(divky!H34)</f>
        <v>0</v>
      </c>
      <c r="I39" s="8" t="str">
        <f>(divky!I34)</f>
        <v> </v>
      </c>
      <c r="J39" s="8">
        <f>(divky!J34)</f>
        <v>0</v>
      </c>
      <c r="K39" s="8" t="str">
        <f>(divky!K34)</f>
        <v> </v>
      </c>
      <c r="L39" s="8">
        <f>(divky!L34)</f>
        <v>0</v>
      </c>
      <c r="M39" s="8" t="str">
        <f>(divky!M34)</f>
        <v> </v>
      </c>
      <c r="N39" s="8">
        <f>(divky!N34)</f>
        <v>0</v>
      </c>
      <c r="O39" s="8">
        <f>(divky!O34)</f>
      </c>
      <c r="P39" s="8">
        <f>(divky!P34)</f>
      </c>
      <c r="Q39" s="8">
        <f>(divky!Q34)</f>
        <v>0</v>
      </c>
    </row>
    <row r="40" spans="1:17" ht="15">
      <c r="A40" s="8" t="str">
        <f>(divky!A35)</f>
        <v>39.</v>
      </c>
      <c r="B40" s="8">
        <f>(divky!B35)</f>
        <v>0</v>
      </c>
      <c r="C40" s="8">
        <f>(divky!C35)</f>
        <v>0</v>
      </c>
      <c r="D40" s="8">
        <f>(divky!D35)</f>
        <v>0</v>
      </c>
      <c r="E40" s="8" t="str">
        <f>(divky!E35)</f>
        <v> </v>
      </c>
      <c r="F40" s="8">
        <f>(divky!F35)</f>
        <v>0</v>
      </c>
      <c r="G40" s="8" t="str">
        <f>(divky!G35)</f>
        <v> </v>
      </c>
      <c r="H40" s="8">
        <f>(divky!H35)</f>
        <v>0</v>
      </c>
      <c r="I40" s="8" t="str">
        <f>(divky!I35)</f>
        <v> </v>
      </c>
      <c r="J40" s="8">
        <f>(divky!J35)</f>
        <v>0</v>
      </c>
      <c r="K40" s="8" t="str">
        <f>(divky!K35)</f>
        <v> </v>
      </c>
      <c r="L40" s="8">
        <f>(divky!L35)</f>
        <v>0</v>
      </c>
      <c r="M40" s="8" t="str">
        <f>(divky!M35)</f>
        <v> </v>
      </c>
      <c r="N40" s="8">
        <f>(divky!N35)</f>
        <v>0</v>
      </c>
      <c r="O40" s="8">
        <f>(divky!O35)</f>
      </c>
      <c r="P40" s="8">
        <f>(divky!P35)</f>
      </c>
      <c r="Q40" s="8">
        <f>(divky!Q35)</f>
        <v>0</v>
      </c>
    </row>
    <row r="41" spans="1:17" ht="15">
      <c r="A41" s="8" t="str">
        <f>(divky!A36)</f>
        <v>40.</v>
      </c>
      <c r="B41" s="8">
        <f>(divky!B36)</f>
        <v>0</v>
      </c>
      <c r="C41" s="8">
        <f>(divky!C36)</f>
        <v>0</v>
      </c>
      <c r="D41" s="8">
        <f>(divky!D36)</f>
        <v>0</v>
      </c>
      <c r="E41" s="8" t="str">
        <f>(divky!E36)</f>
        <v> </v>
      </c>
      <c r="F41" s="8">
        <f>(divky!F36)</f>
        <v>0</v>
      </c>
      <c r="G41" s="8" t="str">
        <f>(divky!G36)</f>
        <v> </v>
      </c>
      <c r="H41" s="8">
        <f>(divky!H36)</f>
        <v>0</v>
      </c>
      <c r="I41" s="8" t="str">
        <f>(divky!I36)</f>
        <v> </v>
      </c>
      <c r="J41" s="8">
        <f>(divky!J36)</f>
        <v>0</v>
      </c>
      <c r="K41" s="8" t="str">
        <f>(divky!K36)</f>
        <v> </v>
      </c>
      <c r="L41" s="8">
        <f>(divky!L36)</f>
        <v>0</v>
      </c>
      <c r="M41" s="8" t="str">
        <f>(divky!M36)</f>
        <v> </v>
      </c>
      <c r="N41" s="8">
        <f>(divky!N36)</f>
        <v>0</v>
      </c>
      <c r="O41" s="8">
        <f>(divky!O36)</f>
      </c>
      <c r="P41" s="8">
        <f>(divky!P36)</f>
      </c>
      <c r="Q41" s="8">
        <f>(divky!Q36)</f>
        <v>0</v>
      </c>
    </row>
    <row r="42" spans="1:17" ht="15">
      <c r="A42" s="8" t="str">
        <f>(divky!A37)</f>
        <v>41.</v>
      </c>
      <c r="B42" s="8">
        <f>(divky!B37)</f>
        <v>0</v>
      </c>
      <c r="C42" s="8">
        <f>(divky!C37)</f>
        <v>0</v>
      </c>
      <c r="D42" s="8">
        <f>(divky!D37)</f>
        <v>0</v>
      </c>
      <c r="E42" s="8" t="str">
        <f>(divky!E37)</f>
        <v> </v>
      </c>
      <c r="F42" s="8">
        <f>(divky!F37)</f>
        <v>0</v>
      </c>
      <c r="G42" s="8" t="str">
        <f>(divky!G37)</f>
        <v> </v>
      </c>
      <c r="H42" s="8">
        <f>(divky!H37)</f>
        <v>0</v>
      </c>
      <c r="I42" s="8" t="str">
        <f>(divky!I37)</f>
        <v> </v>
      </c>
      <c r="J42" s="8">
        <f>(divky!J37)</f>
        <v>0</v>
      </c>
      <c r="K42" s="8" t="str">
        <f>(divky!K37)</f>
        <v> </v>
      </c>
      <c r="L42" s="8">
        <f>(divky!L37)</f>
        <v>0</v>
      </c>
      <c r="M42" s="8" t="str">
        <f>(divky!M37)</f>
        <v> </v>
      </c>
      <c r="N42" s="8">
        <f>(divky!N37)</f>
        <v>0</v>
      </c>
      <c r="O42" s="8">
        <f>(divky!O37)</f>
      </c>
      <c r="P42" s="8">
        <f>(divky!P37)</f>
      </c>
      <c r="Q42" s="8">
        <f>(divky!Q37)</f>
        <v>0</v>
      </c>
    </row>
    <row r="43" spans="1:17" ht="15">
      <c r="A43" s="8" t="str">
        <f>(divky!A38)</f>
        <v>42.</v>
      </c>
      <c r="B43" s="8">
        <f>(divky!B38)</f>
        <v>0</v>
      </c>
      <c r="C43" s="8">
        <f>(divky!C38)</f>
        <v>0</v>
      </c>
      <c r="D43" s="8">
        <f>(divky!D38)</f>
        <v>0</v>
      </c>
      <c r="E43" s="8" t="str">
        <f>(divky!E38)</f>
        <v> </v>
      </c>
      <c r="F43" s="8">
        <f>(divky!F38)</f>
        <v>0</v>
      </c>
      <c r="G43" s="8" t="str">
        <f>(divky!G38)</f>
        <v> </v>
      </c>
      <c r="H43" s="8">
        <f>(divky!H38)</f>
        <v>0</v>
      </c>
      <c r="I43" s="8" t="str">
        <f>(divky!I38)</f>
        <v> </v>
      </c>
      <c r="J43" s="8">
        <f>(divky!J38)</f>
        <v>0</v>
      </c>
      <c r="K43" s="8" t="str">
        <f>(divky!K38)</f>
        <v> </v>
      </c>
      <c r="L43" s="8">
        <f>(divky!L38)</f>
        <v>0</v>
      </c>
      <c r="M43" s="8" t="str">
        <f>(divky!M38)</f>
        <v> </v>
      </c>
      <c r="N43" s="8">
        <f>(divky!N38)</f>
        <v>0</v>
      </c>
      <c r="O43" s="8">
        <f>(divky!O38)</f>
      </c>
      <c r="P43" s="8">
        <f>(divky!P38)</f>
      </c>
      <c r="Q43" s="8">
        <f>(divky!Q38)</f>
        <v>0</v>
      </c>
    </row>
    <row r="44" spans="1:17" ht="15">
      <c r="A44" s="8" t="str">
        <f>(divky!A39)</f>
        <v>43.</v>
      </c>
      <c r="B44" s="8">
        <f>(divky!B39)</f>
        <v>0</v>
      </c>
      <c r="C44" s="8">
        <f>(divky!C39)</f>
        <v>0</v>
      </c>
      <c r="D44" s="8">
        <f>(divky!D39)</f>
        <v>0</v>
      </c>
      <c r="E44" s="8" t="str">
        <f>(divky!E39)</f>
        <v> </v>
      </c>
      <c r="F44" s="8">
        <f>(divky!F39)</f>
        <v>0</v>
      </c>
      <c r="G44" s="8" t="str">
        <f>(divky!G39)</f>
        <v> </v>
      </c>
      <c r="H44" s="8">
        <f>(divky!H39)</f>
        <v>0</v>
      </c>
      <c r="I44" s="8" t="str">
        <f>(divky!I39)</f>
        <v> </v>
      </c>
      <c r="J44" s="8">
        <f>(divky!J39)</f>
        <v>0</v>
      </c>
      <c r="K44" s="8" t="str">
        <f>(divky!K39)</f>
        <v> </v>
      </c>
      <c r="L44" s="8">
        <f>(divky!L39)</f>
        <v>0</v>
      </c>
      <c r="M44" s="8" t="str">
        <f>(divky!M39)</f>
        <v> </v>
      </c>
      <c r="N44" s="8">
        <f>(divky!N39)</f>
        <v>0</v>
      </c>
      <c r="O44" s="8">
        <f>(divky!O39)</f>
      </c>
      <c r="P44" s="8">
        <f>(divky!P39)</f>
      </c>
      <c r="Q44" s="8">
        <f>(divky!Q39)</f>
        <v>0</v>
      </c>
    </row>
    <row r="45" spans="1:17" ht="15">
      <c r="A45" s="8" t="str">
        <f>(divky!A40)</f>
        <v>44.</v>
      </c>
      <c r="B45" s="8">
        <f>(divky!B40)</f>
        <v>0</v>
      </c>
      <c r="C45" s="8">
        <f>(divky!C40)</f>
        <v>0</v>
      </c>
      <c r="D45" s="8">
        <f>(divky!D40)</f>
        <v>0</v>
      </c>
      <c r="E45" s="8" t="str">
        <f>(divky!E40)</f>
        <v> </v>
      </c>
      <c r="F45" s="8">
        <f>(divky!F40)</f>
        <v>0</v>
      </c>
      <c r="G45" s="8" t="str">
        <f>(divky!G40)</f>
        <v> </v>
      </c>
      <c r="H45" s="8">
        <f>(divky!H40)</f>
        <v>0</v>
      </c>
      <c r="I45" s="8" t="str">
        <f>(divky!I40)</f>
        <v> </v>
      </c>
      <c r="J45" s="8">
        <f>(divky!J40)</f>
        <v>0</v>
      </c>
      <c r="K45" s="8" t="str">
        <f>(divky!K40)</f>
        <v> </v>
      </c>
      <c r="L45" s="8">
        <f>(divky!L40)</f>
        <v>0</v>
      </c>
      <c r="M45" s="8" t="str">
        <f>(divky!M40)</f>
        <v> </v>
      </c>
      <c r="N45" s="8">
        <f>(divky!N40)</f>
        <v>0</v>
      </c>
      <c r="O45" s="8">
        <f>(divky!O40)</f>
      </c>
      <c r="P45" s="8">
        <f>(divky!P40)</f>
      </c>
      <c r="Q45" s="8">
        <f>(divky!Q40)</f>
        <v>0</v>
      </c>
    </row>
    <row r="46" spans="1:17" ht="15">
      <c r="A46" s="8" t="str">
        <f>(divky!A41)</f>
        <v>45.</v>
      </c>
      <c r="B46" s="8">
        <f>(divky!B41)</f>
        <v>0</v>
      </c>
      <c r="C46" s="8">
        <f>(divky!C41)</f>
        <v>0</v>
      </c>
      <c r="D46" s="8">
        <f>(divky!D41)</f>
        <v>0</v>
      </c>
      <c r="E46" s="8" t="str">
        <f>(divky!E41)</f>
        <v> </v>
      </c>
      <c r="F46" s="8">
        <f>(divky!F41)</f>
        <v>0</v>
      </c>
      <c r="G46" s="8" t="str">
        <f>(divky!G41)</f>
        <v> </v>
      </c>
      <c r="H46" s="8">
        <f>(divky!H41)</f>
        <v>0</v>
      </c>
      <c r="I46" s="8" t="str">
        <f>(divky!I41)</f>
        <v> </v>
      </c>
      <c r="J46" s="8">
        <f>(divky!J41)</f>
        <v>0</v>
      </c>
      <c r="K46" s="8" t="str">
        <f>(divky!K41)</f>
        <v> </v>
      </c>
      <c r="L46" s="8">
        <f>(divky!L41)</f>
        <v>0</v>
      </c>
      <c r="M46" s="8" t="str">
        <f>(divky!M41)</f>
        <v> </v>
      </c>
      <c r="N46" s="8">
        <f>(divky!N41)</f>
        <v>0</v>
      </c>
      <c r="O46" s="8">
        <f>(divky!O41)</f>
      </c>
      <c r="P46" s="8">
        <f>(divky!P41)</f>
      </c>
      <c r="Q46" s="8">
        <f>(divky!Q41)</f>
        <v>0</v>
      </c>
    </row>
    <row r="47" spans="1:17" ht="15">
      <c r="A47" s="8" t="str">
        <f>(divky!A42)</f>
        <v>46.</v>
      </c>
      <c r="B47" s="8">
        <f>(divky!B42)</f>
        <v>0</v>
      </c>
      <c r="C47" s="8">
        <f>(divky!C42)</f>
        <v>0</v>
      </c>
      <c r="D47" s="8">
        <f>(divky!D42)</f>
        <v>0</v>
      </c>
      <c r="E47" s="8" t="str">
        <f>(divky!E42)</f>
        <v> </v>
      </c>
      <c r="F47" s="8">
        <f>(divky!F42)</f>
        <v>0</v>
      </c>
      <c r="G47" s="8" t="str">
        <f>(divky!G42)</f>
        <v> </v>
      </c>
      <c r="H47" s="8">
        <f>(divky!H42)</f>
        <v>0</v>
      </c>
      <c r="I47" s="8" t="str">
        <f>(divky!I42)</f>
        <v> </v>
      </c>
      <c r="J47" s="8">
        <f>(divky!J42)</f>
        <v>0</v>
      </c>
      <c r="K47" s="8" t="str">
        <f>(divky!K42)</f>
        <v> </v>
      </c>
      <c r="L47" s="8">
        <f>(divky!L42)</f>
        <v>0</v>
      </c>
      <c r="M47" s="8" t="str">
        <f>(divky!M42)</f>
        <v> </v>
      </c>
      <c r="N47" s="8">
        <f>(divky!N42)</f>
        <v>0</v>
      </c>
      <c r="O47" s="8">
        <f>(divky!O42)</f>
      </c>
      <c r="P47" s="8">
        <f>(divky!P42)</f>
      </c>
      <c r="Q47" s="8">
        <f>(divky!Q42)</f>
        <v>0</v>
      </c>
    </row>
    <row r="48" spans="1:17" ht="15">
      <c r="A48" s="8" t="str">
        <f>(divky!A43)</f>
        <v>47.</v>
      </c>
      <c r="B48" s="8">
        <f>(divky!B43)</f>
        <v>0</v>
      </c>
      <c r="C48" s="8">
        <f>(divky!C43)</f>
        <v>0</v>
      </c>
      <c r="D48" s="8">
        <f>(divky!D43)</f>
        <v>0</v>
      </c>
      <c r="E48" s="8" t="str">
        <f>(divky!E43)</f>
        <v> </v>
      </c>
      <c r="F48" s="8">
        <f>(divky!F43)</f>
        <v>0</v>
      </c>
      <c r="G48" s="8" t="str">
        <f>(divky!G43)</f>
        <v> </v>
      </c>
      <c r="H48" s="8">
        <f>(divky!H43)</f>
        <v>0</v>
      </c>
      <c r="I48" s="8" t="str">
        <f>(divky!I43)</f>
        <v> </v>
      </c>
      <c r="J48" s="8">
        <f>(divky!J43)</f>
        <v>0</v>
      </c>
      <c r="K48" s="8" t="str">
        <f>(divky!K43)</f>
        <v> </v>
      </c>
      <c r="L48" s="8">
        <f>(divky!L43)</f>
        <v>0</v>
      </c>
      <c r="M48" s="8" t="str">
        <f>(divky!M43)</f>
        <v> </v>
      </c>
      <c r="N48" s="8">
        <f>(divky!N43)</f>
        <v>0</v>
      </c>
      <c r="O48" s="8">
        <f>(divky!O43)</f>
      </c>
      <c r="P48" s="8">
        <f>(divky!P43)</f>
      </c>
      <c r="Q48" s="8">
        <f>(divky!Q43)</f>
        <v>0</v>
      </c>
    </row>
    <row r="49" spans="1:17" ht="15">
      <c r="A49" s="8" t="str">
        <f>(divky!A44)</f>
        <v>48.</v>
      </c>
      <c r="B49" s="8">
        <f>(divky!B44)</f>
        <v>0</v>
      </c>
      <c r="C49" s="8">
        <f>(divky!C44)</f>
        <v>0</v>
      </c>
      <c r="D49" s="8">
        <f>(divky!D44)</f>
        <v>0</v>
      </c>
      <c r="E49" s="8" t="str">
        <f>(divky!E44)</f>
        <v> </v>
      </c>
      <c r="F49" s="8">
        <f>(divky!F44)</f>
        <v>0</v>
      </c>
      <c r="G49" s="8" t="str">
        <f>(divky!G44)</f>
        <v> </v>
      </c>
      <c r="H49" s="8">
        <f>(divky!H44)</f>
        <v>0</v>
      </c>
      <c r="I49" s="8" t="str">
        <f>(divky!I44)</f>
        <v> </v>
      </c>
      <c r="J49" s="8">
        <f>(divky!J44)</f>
        <v>0</v>
      </c>
      <c r="K49" s="8" t="str">
        <f>(divky!K44)</f>
        <v> </v>
      </c>
      <c r="L49" s="8">
        <f>(divky!L44)</f>
        <v>0</v>
      </c>
      <c r="M49" s="8" t="str">
        <f>(divky!M44)</f>
        <v> </v>
      </c>
      <c r="N49" s="8">
        <f>(divky!N44)</f>
        <v>0</v>
      </c>
      <c r="O49" s="8">
        <f>(divky!O44)</f>
      </c>
      <c r="P49" s="8">
        <f>(divky!P44)</f>
      </c>
      <c r="Q49" s="8">
        <f>(divky!Q44)</f>
        <v>0</v>
      </c>
    </row>
    <row r="50" spans="1:17" ht="15">
      <c r="A50" s="8" t="str">
        <f>(divky!A45)</f>
        <v>49.</v>
      </c>
      <c r="B50" s="8">
        <f>(divky!B45)</f>
        <v>0</v>
      </c>
      <c r="C50" s="8">
        <f>(divky!C45)</f>
        <v>0</v>
      </c>
      <c r="D50" s="8">
        <f>(divky!D45)</f>
        <v>0</v>
      </c>
      <c r="E50" s="8" t="str">
        <f>(divky!E45)</f>
        <v> </v>
      </c>
      <c r="F50" s="8">
        <f>(divky!F45)</f>
        <v>0</v>
      </c>
      <c r="G50" s="8" t="str">
        <f>(divky!G45)</f>
        <v> </v>
      </c>
      <c r="H50" s="8">
        <f>(divky!H45)</f>
        <v>0</v>
      </c>
      <c r="I50" s="8" t="str">
        <f>(divky!I45)</f>
        <v> </v>
      </c>
      <c r="J50" s="8">
        <f>(divky!J45)</f>
        <v>0</v>
      </c>
      <c r="K50" s="8" t="str">
        <f>(divky!K45)</f>
        <v> </v>
      </c>
      <c r="L50" s="8">
        <f>(divky!L45)</f>
        <v>0</v>
      </c>
      <c r="M50" s="8" t="str">
        <f>(divky!M45)</f>
        <v> </v>
      </c>
      <c r="N50" s="8">
        <f>(divky!N45)</f>
        <v>0</v>
      </c>
      <c r="O50" s="8">
        <f>(divky!O45)</f>
      </c>
      <c r="P50" s="8">
        <f>(divky!P45)</f>
      </c>
      <c r="Q50" s="8">
        <f>(divky!Q45)</f>
        <v>0</v>
      </c>
    </row>
    <row r="51" spans="1:17" ht="15">
      <c r="A51" s="8" t="str">
        <f>(divky!A46)</f>
        <v>50.</v>
      </c>
      <c r="B51" s="8">
        <f>(divky!B46)</f>
        <v>0</v>
      </c>
      <c r="C51" s="8">
        <f>(divky!C46)</f>
        <v>0</v>
      </c>
      <c r="D51" s="8">
        <f>(divky!D46)</f>
        <v>0</v>
      </c>
      <c r="E51" s="8" t="str">
        <f>(divky!E46)</f>
        <v> </v>
      </c>
      <c r="F51" s="8">
        <f>(divky!F46)</f>
        <v>0</v>
      </c>
      <c r="G51" s="8" t="str">
        <f>(divky!G46)</f>
        <v> </v>
      </c>
      <c r="H51" s="8">
        <f>(divky!H46)</f>
        <v>0</v>
      </c>
      <c r="I51" s="8">
        <f>(divky!I46)</f>
        <v>0</v>
      </c>
      <c r="J51" s="8">
        <f>(divky!J46)</f>
        <v>0</v>
      </c>
      <c r="K51" s="8">
        <f>(divky!K46)</f>
        <v>0</v>
      </c>
      <c r="L51" s="8">
        <f>(divky!L46)</f>
        <v>0</v>
      </c>
      <c r="M51" s="8" t="str">
        <f>(divky!M46)</f>
        <v> </v>
      </c>
      <c r="N51" s="8">
        <f>(divky!N46)</f>
        <v>0</v>
      </c>
      <c r="O51" s="8">
        <f>(divky!O46)</f>
      </c>
      <c r="P51" s="8">
        <f>(divky!P46)</f>
      </c>
      <c r="Q51" s="8">
        <f>(divky!Q46)</f>
        <v>0</v>
      </c>
    </row>
    <row r="52" spans="1:17" ht="15">
      <c r="A52" s="8" t="str">
        <f>(divky!A47)</f>
        <v>51.</v>
      </c>
      <c r="B52" s="8">
        <f>(divky!B47)</f>
        <v>0</v>
      </c>
      <c r="C52" s="8">
        <f>(divky!C47)</f>
        <v>0</v>
      </c>
      <c r="D52" s="8">
        <f>(divky!D47)</f>
        <v>0</v>
      </c>
      <c r="E52" s="8" t="str">
        <f>(divky!E47)</f>
        <v> </v>
      </c>
      <c r="F52" s="8">
        <f>(divky!F47)</f>
        <v>0</v>
      </c>
      <c r="G52" s="8" t="str">
        <f>(divky!G47)</f>
        <v> </v>
      </c>
      <c r="H52" s="8">
        <f>(divky!H47)</f>
        <v>0</v>
      </c>
      <c r="I52" s="8" t="str">
        <f>(divky!I47)</f>
        <v> </v>
      </c>
      <c r="J52" s="8">
        <f>(divky!J47)</f>
        <v>0</v>
      </c>
      <c r="K52" s="8" t="str">
        <f>(divky!K47)</f>
        <v> </v>
      </c>
      <c r="L52" s="8">
        <f>(divky!L47)</f>
        <v>0</v>
      </c>
      <c r="M52" s="8" t="str">
        <f>(divky!M47)</f>
        <v> </v>
      </c>
      <c r="N52" s="8">
        <f>(divky!N47)</f>
        <v>0</v>
      </c>
      <c r="O52" s="8">
        <f>(divky!O47)</f>
      </c>
      <c r="P52" s="8">
        <f>(divky!P47)</f>
      </c>
      <c r="Q52" s="8">
        <f>(divky!Q47)</f>
        <v>0</v>
      </c>
    </row>
    <row r="53" spans="1:17" ht="15">
      <c r="A53" s="8" t="str">
        <f>(divky!A48)</f>
        <v>52.</v>
      </c>
      <c r="B53" s="8">
        <f>(divky!B48)</f>
        <v>0</v>
      </c>
      <c r="C53" s="8">
        <f>(divky!C48)</f>
      </c>
      <c r="D53" s="8">
        <f>(divky!D48)</f>
        <v>0</v>
      </c>
      <c r="E53" s="8" t="str">
        <f>(divky!E48)</f>
        <v> </v>
      </c>
      <c r="F53" s="8">
        <f>(divky!F48)</f>
        <v>0</v>
      </c>
      <c r="G53" s="8" t="str">
        <f>(divky!G48)</f>
        <v> </v>
      </c>
      <c r="H53" s="8">
        <f>(divky!H48)</f>
        <v>0</v>
      </c>
      <c r="I53" s="8" t="str">
        <f>(divky!I48)</f>
        <v> </v>
      </c>
      <c r="J53" s="8">
        <f>(divky!J48)</f>
        <v>0</v>
      </c>
      <c r="K53" s="8" t="str">
        <f>(divky!K48)</f>
        <v> </v>
      </c>
      <c r="L53" s="8">
        <f>(divky!L48)</f>
        <v>0</v>
      </c>
      <c r="M53" s="8" t="str">
        <f>(divky!M48)</f>
        <v> </v>
      </c>
      <c r="N53" s="8">
        <f>(divky!N48)</f>
        <v>0</v>
      </c>
      <c r="O53" s="8">
        <f>(divky!O48)</f>
      </c>
      <c r="P53" s="8">
        <f>(divky!P48)</f>
      </c>
      <c r="Q53" s="8">
        <f>(divky!Q48)</f>
        <v>0</v>
      </c>
    </row>
    <row r="54" spans="1:17" ht="15">
      <c r="A54" s="8" t="str">
        <f>(divky!A49)</f>
        <v>53.</v>
      </c>
      <c r="B54" s="8">
        <f>(divky!B49)</f>
        <v>0</v>
      </c>
      <c r="C54" s="8">
        <f>(divky!C49)</f>
      </c>
      <c r="D54" s="8">
        <f>(divky!D49)</f>
        <v>0</v>
      </c>
      <c r="E54" s="8" t="str">
        <f>(divky!E49)</f>
        <v> </v>
      </c>
      <c r="F54" s="8">
        <f>(divky!F49)</f>
        <v>0</v>
      </c>
      <c r="G54" s="8" t="str">
        <f>(divky!G49)</f>
        <v> </v>
      </c>
      <c r="H54" s="8">
        <f>(divky!H49)</f>
        <v>0</v>
      </c>
      <c r="I54" s="8" t="str">
        <f>(divky!I49)</f>
        <v> </v>
      </c>
      <c r="J54" s="8">
        <f>(divky!J49)</f>
        <v>0</v>
      </c>
      <c r="K54" s="8" t="str">
        <f>(divky!K49)</f>
        <v> </v>
      </c>
      <c r="L54" s="8">
        <f>(divky!L49)</f>
        <v>0</v>
      </c>
      <c r="M54" s="8" t="str">
        <f>(divky!M49)</f>
        <v> </v>
      </c>
      <c r="N54" s="8">
        <f>(divky!N49)</f>
        <v>0</v>
      </c>
      <c r="O54" s="8">
        <f>(divky!O49)</f>
      </c>
      <c r="P54" s="8">
        <f>(divky!P49)</f>
      </c>
      <c r="Q54" s="8">
        <f>(divky!Q49)</f>
        <v>0</v>
      </c>
    </row>
    <row r="55" spans="1:17" ht="15">
      <c r="A55" s="8" t="str">
        <f>(divky!A50)</f>
        <v>54.</v>
      </c>
      <c r="B55" s="8">
        <f>(divky!B50)</f>
        <v>0</v>
      </c>
      <c r="C55" s="8">
        <f>(divky!C50)</f>
      </c>
      <c r="D55" s="8">
        <f>(divky!D50)</f>
        <v>0</v>
      </c>
      <c r="E55" s="8" t="str">
        <f>(divky!E50)</f>
        <v> </v>
      </c>
      <c r="F55" s="8">
        <f>(divky!F50)</f>
        <v>0</v>
      </c>
      <c r="G55" s="8" t="str">
        <f>(divky!G50)</f>
        <v> </v>
      </c>
      <c r="H55" s="8">
        <f>(divky!H50)</f>
        <v>0</v>
      </c>
      <c r="I55" s="8" t="str">
        <f>(divky!I50)</f>
        <v> </v>
      </c>
      <c r="J55" s="8">
        <f>(divky!J50)</f>
        <v>0</v>
      </c>
      <c r="K55" s="8" t="str">
        <f>(divky!K50)</f>
        <v> </v>
      </c>
      <c r="L55" s="8">
        <f>(divky!L50)</f>
        <v>0</v>
      </c>
      <c r="M55" s="8" t="str">
        <f>(divky!M50)</f>
        <v> </v>
      </c>
      <c r="N55" s="8">
        <f>(divky!N50)</f>
        <v>0</v>
      </c>
      <c r="O55" s="8">
        <f>(divky!O50)</f>
      </c>
      <c r="P55" s="8">
        <f>(divky!P50)</f>
      </c>
      <c r="Q55" s="8">
        <f>(divky!Q50)</f>
        <v>0</v>
      </c>
    </row>
    <row r="56" spans="1:17" ht="15">
      <c r="A56" s="8" t="str">
        <f>(divky!A51)</f>
        <v>55.</v>
      </c>
      <c r="B56" s="8">
        <f>(divky!B51)</f>
        <v>0</v>
      </c>
      <c r="C56" s="8">
        <f>(divky!C51)</f>
      </c>
      <c r="D56" s="8">
        <f>(divky!D51)</f>
        <v>0</v>
      </c>
      <c r="E56" s="8" t="str">
        <f>(divky!E51)</f>
        <v> </v>
      </c>
      <c r="F56" s="8">
        <f>(divky!F51)</f>
        <v>0</v>
      </c>
      <c r="G56" s="8" t="str">
        <f>(divky!G51)</f>
        <v> </v>
      </c>
      <c r="H56" s="8">
        <f>(divky!H51)</f>
        <v>0</v>
      </c>
      <c r="I56" s="8" t="str">
        <f>(divky!I51)</f>
        <v> </v>
      </c>
      <c r="J56" s="8">
        <f>(divky!J51)</f>
        <v>0</v>
      </c>
      <c r="K56" s="8" t="str">
        <f>(divky!K51)</f>
        <v> </v>
      </c>
      <c r="L56" s="8">
        <f>(divky!L51)</f>
        <v>0</v>
      </c>
      <c r="M56" s="8" t="str">
        <f>(divky!M51)</f>
        <v> </v>
      </c>
      <c r="N56" s="8">
        <f>(divky!N51)</f>
        <v>0</v>
      </c>
      <c r="O56" s="8">
        <f>(divky!O51)</f>
      </c>
      <c r="P56" s="8">
        <f>(divky!P51)</f>
      </c>
      <c r="Q56" s="8">
        <f>(divky!Q51)</f>
        <v>0</v>
      </c>
    </row>
    <row r="57" spans="1:17" ht="15">
      <c r="A57" s="8" t="str">
        <f>(divky!A52)</f>
        <v>56.</v>
      </c>
      <c r="B57" s="8">
        <f>(divky!B52)</f>
        <v>0</v>
      </c>
      <c r="C57" s="8">
        <f>(divky!C52)</f>
        <v>0</v>
      </c>
      <c r="D57" s="8">
        <f>(divky!D52)</f>
        <v>0</v>
      </c>
      <c r="E57" s="8" t="str">
        <f>(divky!E52)</f>
        <v> </v>
      </c>
      <c r="F57" s="8">
        <f>(divky!F52)</f>
        <v>0</v>
      </c>
      <c r="G57" s="8" t="str">
        <f>(divky!G52)</f>
        <v> </v>
      </c>
      <c r="H57" s="8">
        <f>(divky!H52)</f>
        <v>0</v>
      </c>
      <c r="I57" s="8" t="str">
        <f>(divky!I52)</f>
        <v> </v>
      </c>
      <c r="J57" s="8">
        <f>(divky!J52)</f>
        <v>0</v>
      </c>
      <c r="K57" s="8" t="str">
        <f>(divky!K52)</f>
        <v> </v>
      </c>
      <c r="L57" s="8">
        <f>(divky!L52)</f>
        <v>0</v>
      </c>
      <c r="M57" s="8" t="str">
        <f>(divky!M52)</f>
        <v> </v>
      </c>
      <c r="N57" s="8">
        <f>(divky!N52)</f>
        <v>0</v>
      </c>
      <c r="O57" s="8">
        <f>(divky!O52)</f>
      </c>
      <c r="P57" s="8">
        <f>(divky!P52)</f>
      </c>
      <c r="Q57" s="8">
        <f>(divky!Q52)</f>
        <v>0</v>
      </c>
    </row>
    <row r="58" spans="1:17" ht="15">
      <c r="A58" s="8" t="str">
        <f>(divky!A53)</f>
        <v>57.</v>
      </c>
      <c r="B58" s="8">
        <f>(divky!B53)</f>
        <v>0</v>
      </c>
      <c r="C58" s="8">
        <f>(divky!C53)</f>
      </c>
      <c r="D58" s="8">
        <f>(divky!D53)</f>
        <v>0</v>
      </c>
      <c r="E58" s="8" t="str">
        <f>(divky!E53)</f>
        <v> </v>
      </c>
      <c r="F58" s="8">
        <f>(divky!F53)</f>
        <v>0</v>
      </c>
      <c r="G58" s="8" t="str">
        <f>(divky!G53)</f>
        <v> </v>
      </c>
      <c r="H58" s="8">
        <f>(divky!H53)</f>
        <v>0</v>
      </c>
      <c r="I58" s="8" t="str">
        <f>(divky!I53)</f>
        <v> </v>
      </c>
      <c r="J58" s="8">
        <f>(divky!J53)</f>
        <v>0</v>
      </c>
      <c r="K58" s="8" t="str">
        <f>(divky!K53)</f>
        <v> </v>
      </c>
      <c r="L58" s="8">
        <f>(divky!L53)</f>
        <v>0</v>
      </c>
      <c r="M58" s="8" t="str">
        <f>(divky!M53)</f>
        <v> </v>
      </c>
      <c r="N58" s="8">
        <f>(divky!N53)</f>
        <v>0</v>
      </c>
      <c r="O58" s="8">
        <f>(divky!O53)</f>
      </c>
      <c r="P58" s="8">
        <f>(divky!P53)</f>
      </c>
      <c r="Q58" s="8">
        <f>(divky!Q53)</f>
        <v>0</v>
      </c>
    </row>
    <row r="59" spans="1:17" ht="15">
      <c r="A59" s="8" t="str">
        <f>(divky!A54)</f>
        <v>58.</v>
      </c>
      <c r="B59" s="8">
        <f>(divky!B54)</f>
        <v>0</v>
      </c>
      <c r="C59" s="8">
        <f>(divky!C54)</f>
      </c>
      <c r="D59" s="8">
        <f>(divky!D54)</f>
        <v>0</v>
      </c>
      <c r="E59" s="8" t="str">
        <f>(divky!E54)</f>
        <v> </v>
      </c>
      <c r="F59" s="8">
        <f>(divky!F54)</f>
        <v>0</v>
      </c>
      <c r="G59" s="8" t="str">
        <f>(divky!G54)</f>
        <v> </v>
      </c>
      <c r="H59" s="8">
        <f>(divky!H54)</f>
        <v>0</v>
      </c>
      <c r="I59" s="8" t="str">
        <f>(divky!I54)</f>
        <v> </v>
      </c>
      <c r="J59" s="8">
        <f>(divky!J54)</f>
        <v>0</v>
      </c>
      <c r="K59" s="8" t="str">
        <f>(divky!K54)</f>
        <v> </v>
      </c>
      <c r="L59" s="8">
        <f>(divky!L54)</f>
        <v>0</v>
      </c>
      <c r="M59" s="8" t="str">
        <f>(divky!M54)</f>
        <v> </v>
      </c>
      <c r="N59" s="8">
        <f>(divky!N54)</f>
        <v>0</v>
      </c>
      <c r="O59" s="8">
        <f>(divky!O54)</f>
      </c>
      <c r="P59" s="8">
        <f>(divky!P54)</f>
      </c>
      <c r="Q59" s="8">
        <f>(divky!Q54)</f>
        <v>0</v>
      </c>
    </row>
    <row r="60" spans="1:17" ht="15">
      <c r="A60" s="8" t="str">
        <f>(divky!A55)</f>
        <v>59.</v>
      </c>
      <c r="B60" s="8">
        <f>(divky!B55)</f>
        <v>0</v>
      </c>
      <c r="C60" s="8">
        <f>(divky!C55)</f>
      </c>
      <c r="D60" s="8">
        <f>(divky!D55)</f>
        <v>0</v>
      </c>
      <c r="E60" s="8" t="str">
        <f>(divky!E55)</f>
        <v> </v>
      </c>
      <c r="F60" s="8">
        <f>(divky!F55)</f>
        <v>0</v>
      </c>
      <c r="G60" s="8" t="str">
        <f>(divky!G55)</f>
        <v> </v>
      </c>
      <c r="H60" s="8">
        <f>(divky!H55)</f>
        <v>0</v>
      </c>
      <c r="I60" s="8" t="str">
        <f>(divky!I55)</f>
        <v> </v>
      </c>
      <c r="J60" s="8">
        <f>(divky!J55)</f>
        <v>0</v>
      </c>
      <c r="K60" s="8" t="str">
        <f>(divky!K55)</f>
        <v> </v>
      </c>
      <c r="L60" s="8">
        <f>(divky!L55)</f>
        <v>0</v>
      </c>
      <c r="M60" s="8" t="str">
        <f>(divky!M55)</f>
        <v> </v>
      </c>
      <c r="N60" s="8">
        <f>(divky!N55)</f>
        <v>0</v>
      </c>
      <c r="O60" s="8">
        <f>(divky!O55)</f>
      </c>
      <c r="P60" s="8">
        <f>(divky!P55)</f>
      </c>
      <c r="Q60" s="8">
        <f>(divky!Q55)</f>
        <v>0</v>
      </c>
    </row>
    <row r="61" spans="1:17" ht="15">
      <c r="A61" s="8" t="str">
        <f>(divky!A56)</f>
        <v>60.</v>
      </c>
      <c r="B61" s="8">
        <f>(divky!B56)</f>
        <v>0</v>
      </c>
      <c r="C61" s="8">
        <f>(divky!C56)</f>
      </c>
      <c r="D61" s="8">
        <f>(divky!D56)</f>
        <v>0</v>
      </c>
      <c r="E61" s="8" t="str">
        <f>(divky!E56)</f>
        <v> </v>
      </c>
      <c r="F61" s="8">
        <f>(divky!F56)</f>
        <v>0</v>
      </c>
      <c r="G61" s="8" t="str">
        <f>(divky!G56)</f>
        <v> </v>
      </c>
      <c r="H61" s="8">
        <f>(divky!H56)</f>
        <v>0</v>
      </c>
      <c r="I61" s="8" t="str">
        <f>(divky!I56)</f>
        <v> </v>
      </c>
      <c r="J61" s="8">
        <f>(divky!J56)</f>
        <v>0</v>
      </c>
      <c r="K61" s="8" t="str">
        <f>(divky!K56)</f>
        <v> </v>
      </c>
      <c r="L61" s="8">
        <f>(divky!L56)</f>
        <v>0</v>
      </c>
      <c r="M61" s="8" t="str">
        <f>(divky!M56)</f>
        <v> </v>
      </c>
      <c r="N61" s="8">
        <f>(divky!N56)</f>
        <v>0</v>
      </c>
      <c r="O61" s="8">
        <f>(divky!O56)</f>
      </c>
      <c r="P61" s="8">
        <f>(divky!P56)</f>
      </c>
      <c r="Q61" s="8">
        <f>(divky!Q56)</f>
        <v>0</v>
      </c>
    </row>
    <row r="62" spans="1:17" ht="15">
      <c r="A62" s="8" t="str">
        <f>(divky!A57)</f>
        <v>61.</v>
      </c>
      <c r="B62" s="8">
        <f>(divky!B57)</f>
        <v>0</v>
      </c>
      <c r="C62" s="8">
        <f>(divky!C57)</f>
        <v>0</v>
      </c>
      <c r="D62" s="8">
        <f>(divky!D57)</f>
        <v>0</v>
      </c>
      <c r="E62" s="8" t="str">
        <f>(divky!E57)</f>
        <v> </v>
      </c>
      <c r="F62" s="8">
        <f>(divky!F57)</f>
        <v>0</v>
      </c>
      <c r="G62" s="8" t="str">
        <f>(divky!G57)</f>
        <v> </v>
      </c>
      <c r="H62" s="8">
        <f>(divky!H57)</f>
        <v>0</v>
      </c>
      <c r="I62" s="8" t="str">
        <f>(divky!I57)</f>
        <v> </v>
      </c>
      <c r="J62" s="8">
        <f>(divky!J57)</f>
        <v>0</v>
      </c>
      <c r="K62" s="8" t="str">
        <f>(divky!K57)</f>
        <v> </v>
      </c>
      <c r="L62" s="8">
        <f>(divky!L57)</f>
        <v>0</v>
      </c>
      <c r="M62" s="8" t="str">
        <f>(divky!M57)</f>
        <v> </v>
      </c>
      <c r="N62" s="8">
        <f>(divky!N57)</f>
        <v>0</v>
      </c>
      <c r="O62" s="8">
        <f>(divky!O57)</f>
      </c>
      <c r="P62" s="8">
        <f>(divky!P57)</f>
      </c>
      <c r="Q62" s="8">
        <f>(divky!Q57)</f>
        <v>0</v>
      </c>
    </row>
    <row r="63" spans="1:17" ht="15">
      <c r="A63" s="8" t="str">
        <f>(divky!A58)</f>
        <v>62.</v>
      </c>
      <c r="B63" s="8">
        <f>(divky!B58)</f>
        <v>0</v>
      </c>
      <c r="C63" s="8">
        <f>(divky!C58)</f>
      </c>
      <c r="D63" s="8">
        <f>(divky!D58)</f>
        <v>0</v>
      </c>
      <c r="E63" s="8" t="str">
        <f>(divky!E58)</f>
        <v> </v>
      </c>
      <c r="F63" s="8">
        <f>(divky!F58)</f>
        <v>0</v>
      </c>
      <c r="G63" s="8" t="str">
        <f>(divky!G58)</f>
        <v> </v>
      </c>
      <c r="H63" s="8">
        <f>(divky!H58)</f>
        <v>0</v>
      </c>
      <c r="I63" s="8" t="str">
        <f>(divky!I58)</f>
        <v> </v>
      </c>
      <c r="J63" s="8">
        <f>(divky!J58)</f>
        <v>0</v>
      </c>
      <c r="K63" s="8" t="str">
        <f>(divky!K58)</f>
        <v> </v>
      </c>
      <c r="L63" s="8">
        <f>(divky!L58)</f>
        <v>0</v>
      </c>
      <c r="M63" s="8" t="str">
        <f>(divky!M58)</f>
        <v> </v>
      </c>
      <c r="N63" s="8">
        <f>(divky!N58)</f>
        <v>0</v>
      </c>
      <c r="O63" s="8">
        <f>(divky!O58)</f>
      </c>
      <c r="P63" s="8">
        <f>(divky!P58)</f>
      </c>
      <c r="Q63" s="8">
        <f>(divky!Q58)</f>
        <v>0</v>
      </c>
    </row>
    <row r="64" spans="1:17" ht="15">
      <c r="A64" s="8" t="str">
        <f>(divky!A59)</f>
        <v>63.</v>
      </c>
      <c r="B64" s="8">
        <f>(divky!B59)</f>
        <v>0</v>
      </c>
      <c r="C64" s="8">
        <f>(divky!C59)</f>
      </c>
      <c r="D64" s="8">
        <f>(divky!D59)</f>
        <v>0</v>
      </c>
      <c r="E64" s="8" t="str">
        <f>(divky!E59)</f>
        <v> </v>
      </c>
      <c r="F64" s="8">
        <f>(divky!F59)</f>
        <v>0</v>
      </c>
      <c r="G64" s="8" t="str">
        <f>(divky!G59)</f>
        <v> </v>
      </c>
      <c r="H64" s="8">
        <f>(divky!H59)</f>
        <v>0</v>
      </c>
      <c r="I64" s="8" t="str">
        <f>(divky!I59)</f>
        <v> </v>
      </c>
      <c r="J64" s="8">
        <f>(divky!J59)</f>
        <v>0</v>
      </c>
      <c r="K64" s="8" t="str">
        <f>(divky!K59)</f>
        <v> </v>
      </c>
      <c r="L64" s="8">
        <f>(divky!L59)</f>
        <v>0</v>
      </c>
      <c r="M64" s="8" t="str">
        <f>(divky!M59)</f>
        <v> </v>
      </c>
      <c r="N64" s="8">
        <f>(divky!N59)</f>
        <v>0</v>
      </c>
      <c r="O64" s="8">
        <f>(divky!O59)</f>
      </c>
      <c r="P64" s="8">
        <f>(divky!P59)</f>
      </c>
      <c r="Q64" s="8">
        <f>(divky!Q59)</f>
        <v>0</v>
      </c>
    </row>
    <row r="65" spans="1:17" ht="15">
      <c r="A65" s="8" t="str">
        <f>(divky!A60)</f>
        <v>64.</v>
      </c>
      <c r="B65" s="8">
        <f>(divky!B60)</f>
        <v>0</v>
      </c>
      <c r="C65" s="8">
        <f>(divky!C60)</f>
      </c>
      <c r="D65" s="8">
        <f>(divky!D60)</f>
        <v>0</v>
      </c>
      <c r="E65" s="8" t="str">
        <f>(divky!E60)</f>
        <v> </v>
      </c>
      <c r="F65" s="8">
        <f>(divky!F60)</f>
        <v>0</v>
      </c>
      <c r="G65" s="8" t="str">
        <f>(divky!G60)</f>
        <v> </v>
      </c>
      <c r="H65" s="8">
        <f>(divky!H60)</f>
        <v>0</v>
      </c>
      <c r="I65" s="8" t="str">
        <f>(divky!I60)</f>
        <v> </v>
      </c>
      <c r="J65" s="8">
        <f>(divky!J60)</f>
        <v>0</v>
      </c>
      <c r="K65" s="8" t="str">
        <f>(divky!K60)</f>
        <v> </v>
      </c>
      <c r="L65" s="8">
        <f>(divky!L60)</f>
        <v>0</v>
      </c>
      <c r="M65" s="8" t="str">
        <f>(divky!M60)</f>
        <v> </v>
      </c>
      <c r="N65" s="8">
        <f>(divky!N60)</f>
        <v>0</v>
      </c>
      <c r="O65" s="8">
        <f>(divky!O60)</f>
      </c>
      <c r="P65" s="8">
        <f>(divky!P60)</f>
      </c>
      <c r="Q65" s="8">
        <f>(divky!Q60)</f>
        <v>0</v>
      </c>
    </row>
    <row r="66" spans="1:17" ht="15">
      <c r="A66" s="8" t="str">
        <f>(divky!A61)</f>
        <v>65.</v>
      </c>
      <c r="B66" s="8">
        <f>(divky!B61)</f>
        <v>0</v>
      </c>
      <c r="C66" s="8">
        <f>(divky!C61)</f>
      </c>
      <c r="D66" s="8">
        <f>(divky!D61)</f>
        <v>0</v>
      </c>
      <c r="E66" s="8" t="str">
        <f>(divky!E61)</f>
        <v> </v>
      </c>
      <c r="F66" s="8">
        <f>(divky!F61)</f>
        <v>0</v>
      </c>
      <c r="G66" s="8" t="str">
        <f>(divky!G61)</f>
        <v> </v>
      </c>
      <c r="H66" s="8">
        <f>(divky!H61)</f>
        <v>0</v>
      </c>
      <c r="I66" s="8" t="str">
        <f>(divky!I61)</f>
        <v> </v>
      </c>
      <c r="J66" s="8">
        <f>(divky!J61)</f>
        <v>0</v>
      </c>
      <c r="K66" s="8" t="str">
        <f>(divky!K61)</f>
        <v> </v>
      </c>
      <c r="L66" s="8">
        <f>(divky!L61)</f>
        <v>0</v>
      </c>
      <c r="M66" s="8" t="str">
        <f>(divky!M61)</f>
        <v> </v>
      </c>
      <c r="N66" s="8">
        <f>(divky!N61)</f>
        <v>0</v>
      </c>
      <c r="O66" s="8">
        <f>(divky!O61)</f>
      </c>
      <c r="P66" s="8">
        <f>(divky!P61)</f>
      </c>
      <c r="Q66" s="8">
        <f>(divky!Q61)</f>
        <v>0</v>
      </c>
    </row>
    <row r="67" spans="1:17" ht="15">
      <c r="A67" s="8" t="str">
        <f>(divky!A62)</f>
        <v>66.</v>
      </c>
      <c r="B67" s="8">
        <f>(divky!B62)</f>
        <v>0</v>
      </c>
      <c r="C67" s="8">
        <f>(divky!C62)</f>
        <v>0</v>
      </c>
      <c r="D67" s="8">
        <f>(divky!D62)</f>
        <v>0</v>
      </c>
      <c r="E67" s="8" t="str">
        <f>(divky!E62)</f>
        <v> </v>
      </c>
      <c r="F67" s="8">
        <f>(divky!F62)</f>
        <v>0</v>
      </c>
      <c r="G67" s="8" t="str">
        <f>(divky!G62)</f>
        <v> </v>
      </c>
      <c r="H67" s="8">
        <f>(divky!H62)</f>
        <v>0</v>
      </c>
      <c r="I67" s="8" t="str">
        <f>(divky!I62)</f>
        <v> </v>
      </c>
      <c r="J67" s="8">
        <f>(divky!J62)</f>
        <v>0</v>
      </c>
      <c r="K67" s="8" t="str">
        <f>(divky!K62)</f>
        <v> </v>
      </c>
      <c r="L67" s="8">
        <f>(divky!L62)</f>
        <v>0</v>
      </c>
      <c r="M67" s="8" t="str">
        <f>(divky!M62)</f>
        <v> </v>
      </c>
      <c r="N67" s="8">
        <f>(divky!N62)</f>
        <v>0</v>
      </c>
      <c r="O67" s="8">
        <f>(divky!O62)</f>
      </c>
      <c r="P67" s="8">
        <f>(divky!P62)</f>
      </c>
      <c r="Q67" s="8">
        <f>(divky!Q62)</f>
        <v>0</v>
      </c>
    </row>
    <row r="68" spans="1:17" ht="15">
      <c r="A68" s="8" t="str">
        <f>(divky!A63)</f>
        <v>67.</v>
      </c>
      <c r="B68" s="8">
        <f>(divky!B63)</f>
        <v>0</v>
      </c>
      <c r="C68" s="8">
        <f>(divky!C63)</f>
      </c>
      <c r="D68" s="8">
        <f>(divky!D63)</f>
        <v>0</v>
      </c>
      <c r="E68" s="8" t="str">
        <f>(divky!E63)</f>
        <v> </v>
      </c>
      <c r="F68" s="8">
        <f>(divky!F63)</f>
        <v>0</v>
      </c>
      <c r="G68" s="8" t="str">
        <f>(divky!G63)</f>
        <v> </v>
      </c>
      <c r="H68" s="8">
        <f>(divky!H63)</f>
        <v>0</v>
      </c>
      <c r="I68" s="8" t="str">
        <f>(divky!I63)</f>
        <v> </v>
      </c>
      <c r="J68" s="8">
        <f>(divky!J63)</f>
        <v>0</v>
      </c>
      <c r="K68" s="8" t="str">
        <f>(divky!K63)</f>
        <v> </v>
      </c>
      <c r="L68" s="8">
        <f>(divky!L63)</f>
        <v>0</v>
      </c>
      <c r="M68" s="8" t="str">
        <f>(divky!M63)</f>
        <v> </v>
      </c>
      <c r="N68" s="8">
        <f>(divky!N63)</f>
        <v>0</v>
      </c>
      <c r="O68" s="8">
        <f>(divky!O63)</f>
      </c>
      <c r="P68" s="8">
        <f>(divky!P63)</f>
      </c>
      <c r="Q68" s="8">
        <f>(divky!Q63)</f>
        <v>0</v>
      </c>
    </row>
    <row r="69" spans="1:17" ht="15">
      <c r="A69" s="8" t="str">
        <f>(divky!A64)</f>
        <v>68.</v>
      </c>
      <c r="B69" s="8">
        <f>(divky!B64)</f>
        <v>0</v>
      </c>
      <c r="C69" s="8">
        <f>(divky!C64)</f>
      </c>
      <c r="D69" s="8">
        <f>(divky!D64)</f>
        <v>0</v>
      </c>
      <c r="E69" s="8" t="str">
        <f>(divky!E64)</f>
        <v> </v>
      </c>
      <c r="F69" s="8">
        <f>(divky!F64)</f>
        <v>0</v>
      </c>
      <c r="G69" s="8" t="str">
        <f>(divky!G64)</f>
        <v> </v>
      </c>
      <c r="H69" s="8">
        <f>(divky!H64)</f>
        <v>0</v>
      </c>
      <c r="I69" s="8" t="str">
        <f>(divky!I64)</f>
        <v> </v>
      </c>
      <c r="J69" s="8">
        <f>(divky!J64)</f>
        <v>0</v>
      </c>
      <c r="K69" s="8" t="str">
        <f>(divky!K64)</f>
        <v> </v>
      </c>
      <c r="L69" s="8">
        <f>(divky!L64)</f>
        <v>0</v>
      </c>
      <c r="M69" s="8" t="str">
        <f>(divky!M64)</f>
        <v> </v>
      </c>
      <c r="N69" s="8">
        <f>(divky!N64)</f>
        <v>0</v>
      </c>
      <c r="O69" s="8">
        <f>(divky!O64)</f>
      </c>
      <c r="P69" s="8">
        <f>(divky!P64)</f>
      </c>
      <c r="Q69" s="8">
        <f>(divky!Q64)</f>
        <v>0</v>
      </c>
    </row>
    <row r="70" spans="1:17" ht="15">
      <c r="A70" s="8" t="str">
        <f>(divky!A65)</f>
        <v>69.</v>
      </c>
      <c r="B70" s="8">
        <f>(divky!B65)</f>
        <v>0</v>
      </c>
      <c r="C70" s="8">
        <f>(divky!C65)</f>
      </c>
      <c r="D70" s="8">
        <f>(divky!D65)</f>
        <v>0</v>
      </c>
      <c r="E70" s="8" t="str">
        <f>(divky!E65)</f>
        <v> </v>
      </c>
      <c r="F70" s="8">
        <f>(divky!F65)</f>
        <v>0</v>
      </c>
      <c r="G70" s="8" t="str">
        <f>(divky!G65)</f>
        <v> </v>
      </c>
      <c r="H70" s="8">
        <f>(divky!H65)</f>
        <v>0</v>
      </c>
      <c r="I70" s="8" t="str">
        <f>(divky!I65)</f>
        <v> </v>
      </c>
      <c r="J70" s="8">
        <f>(divky!J65)</f>
        <v>0</v>
      </c>
      <c r="K70" s="8" t="str">
        <f>(divky!K65)</f>
        <v> </v>
      </c>
      <c r="L70" s="8">
        <f>(divky!L65)</f>
        <v>0</v>
      </c>
      <c r="M70" s="8" t="str">
        <f>(divky!M65)</f>
        <v> </v>
      </c>
      <c r="N70" s="8">
        <f>(divky!N65)</f>
        <v>0</v>
      </c>
      <c r="O70" s="8">
        <f>(divky!O65)</f>
      </c>
      <c r="P70" s="8">
        <f>(divky!P65)</f>
      </c>
      <c r="Q70" s="8">
        <f>(divky!Q65)</f>
        <v>0</v>
      </c>
    </row>
    <row r="71" spans="1:17" ht="15">
      <c r="A71" s="8" t="str">
        <f>(divky!A66)</f>
        <v>70.</v>
      </c>
      <c r="B71" s="8">
        <f>(divky!B66)</f>
        <v>0</v>
      </c>
      <c r="C71" s="8">
        <f>(divky!C66)</f>
      </c>
      <c r="D71" s="8">
        <f>(divky!D66)</f>
        <v>0</v>
      </c>
      <c r="E71" s="8" t="str">
        <f>(divky!E66)</f>
        <v> </v>
      </c>
      <c r="F71" s="8">
        <f>(divky!F66)</f>
        <v>0</v>
      </c>
      <c r="G71" s="8" t="str">
        <f>(divky!G66)</f>
        <v> </v>
      </c>
      <c r="H71" s="8">
        <f>(divky!H66)</f>
        <v>0</v>
      </c>
      <c r="I71" s="8" t="str">
        <f>(divky!I66)</f>
        <v> </v>
      </c>
      <c r="J71" s="8">
        <f>(divky!J66)</f>
        <v>0</v>
      </c>
      <c r="K71" s="8" t="str">
        <f>(divky!K66)</f>
        <v> </v>
      </c>
      <c r="L71" s="8">
        <f>(divky!L66)</f>
        <v>0</v>
      </c>
      <c r="M71" s="8" t="str">
        <f>(divky!M66)</f>
        <v> </v>
      </c>
      <c r="N71" s="8">
        <f>(divky!N66)</f>
        <v>0</v>
      </c>
      <c r="O71" s="8">
        <f>(divky!O66)</f>
      </c>
      <c r="P71" s="8">
        <f>(divky!P66)</f>
      </c>
      <c r="Q71" s="8">
        <f>(divky!Q66)</f>
        <v>0</v>
      </c>
    </row>
    <row r="72" spans="1:17" ht="15">
      <c r="A72" s="8" t="str">
        <f>(divky!A67)</f>
        <v>71.</v>
      </c>
      <c r="B72" s="8">
        <f>(divky!B67)</f>
        <v>0</v>
      </c>
      <c r="C72" s="8">
        <f>(divky!C67)</f>
        <v>0</v>
      </c>
      <c r="D72" s="8">
        <f>(divky!D67)</f>
        <v>0</v>
      </c>
      <c r="E72" s="8" t="str">
        <f>(divky!E67)</f>
        <v> </v>
      </c>
      <c r="F72" s="8">
        <f>(divky!F67)</f>
        <v>0</v>
      </c>
      <c r="G72" s="8" t="str">
        <f>(divky!G67)</f>
        <v> </v>
      </c>
      <c r="H72" s="8">
        <f>(divky!H67)</f>
        <v>0</v>
      </c>
      <c r="I72" s="8" t="str">
        <f>(divky!I67)</f>
        <v> </v>
      </c>
      <c r="J72" s="8">
        <f>(divky!J67)</f>
        <v>0</v>
      </c>
      <c r="K72" s="8" t="str">
        <f>(divky!K67)</f>
        <v> </v>
      </c>
      <c r="L72" s="8">
        <f>(divky!L67)</f>
        <v>0</v>
      </c>
      <c r="M72" s="8" t="str">
        <f>(divky!M67)</f>
        <v> </v>
      </c>
      <c r="N72" s="8">
        <f>(divky!N67)</f>
        <v>0</v>
      </c>
      <c r="O72" s="8">
        <f>(divky!O67)</f>
      </c>
      <c r="P72" s="8">
        <f>(divky!P67)</f>
      </c>
      <c r="Q72" s="8">
        <f>(divky!Q67)</f>
        <v>0</v>
      </c>
    </row>
    <row r="73" spans="1:17" ht="15">
      <c r="A73" s="8" t="str">
        <f>(divky!A68)</f>
        <v>72.</v>
      </c>
      <c r="B73" s="8">
        <f>(divky!B68)</f>
        <v>0</v>
      </c>
      <c r="C73" s="8">
        <f>(divky!C68)</f>
      </c>
      <c r="D73" s="8">
        <f>(divky!D68)</f>
        <v>0</v>
      </c>
      <c r="E73" s="8" t="str">
        <f>(divky!E68)</f>
        <v> </v>
      </c>
      <c r="F73" s="8">
        <f>(divky!F68)</f>
        <v>0</v>
      </c>
      <c r="G73" s="8" t="str">
        <f>(divky!G68)</f>
        <v> </v>
      </c>
      <c r="H73" s="8">
        <f>(divky!H68)</f>
        <v>0</v>
      </c>
      <c r="I73" s="8" t="str">
        <f>(divky!I68)</f>
        <v> </v>
      </c>
      <c r="J73" s="8">
        <f>(divky!J68)</f>
        <v>0</v>
      </c>
      <c r="K73" s="8" t="str">
        <f>(divky!K68)</f>
        <v> </v>
      </c>
      <c r="L73" s="8">
        <f>(divky!L68)</f>
        <v>0</v>
      </c>
      <c r="M73" s="8" t="str">
        <f>(divky!M68)</f>
        <v> </v>
      </c>
      <c r="N73" s="8">
        <f>(divky!N68)</f>
        <v>0</v>
      </c>
      <c r="O73" s="8">
        <f>(divky!O68)</f>
      </c>
      <c r="P73" s="8">
        <f>(divky!P68)</f>
      </c>
      <c r="Q73" s="8">
        <f>(divky!Q68)</f>
        <v>0</v>
      </c>
    </row>
    <row r="74" spans="1:17" ht="15">
      <c r="A74" s="8" t="str">
        <f>(divky!A69)</f>
        <v>73.</v>
      </c>
      <c r="B74" s="8">
        <f>(divky!B69)</f>
        <v>0</v>
      </c>
      <c r="C74" s="8">
        <f>(divky!C69)</f>
      </c>
      <c r="D74" s="8">
        <f>(divky!D69)</f>
        <v>0</v>
      </c>
      <c r="E74" s="8" t="str">
        <f>(divky!E69)</f>
        <v> </v>
      </c>
      <c r="F74" s="8">
        <f>(divky!F69)</f>
        <v>0</v>
      </c>
      <c r="G74" s="8" t="str">
        <f>(divky!G69)</f>
        <v> </v>
      </c>
      <c r="H74" s="8">
        <f>(divky!H69)</f>
        <v>0</v>
      </c>
      <c r="I74" s="8" t="str">
        <f>(divky!I69)</f>
        <v> </v>
      </c>
      <c r="J74" s="8">
        <f>(divky!J69)</f>
        <v>0</v>
      </c>
      <c r="K74" s="8" t="str">
        <f>(divky!K69)</f>
        <v> </v>
      </c>
      <c r="L74" s="8">
        <f>(divky!L69)</f>
        <v>0</v>
      </c>
      <c r="M74" s="8" t="str">
        <f>(divky!M69)</f>
        <v> </v>
      </c>
      <c r="N74" s="8">
        <f>(divky!N69)</f>
        <v>0</v>
      </c>
      <c r="O74" s="8">
        <f>(divky!O69)</f>
      </c>
      <c r="P74" s="8">
        <f>(divky!P69)</f>
      </c>
      <c r="Q74" s="8">
        <f>(divky!Q69)</f>
        <v>0</v>
      </c>
    </row>
    <row r="75" spans="1:17" ht="15">
      <c r="A75" s="8" t="str">
        <f>(divky!A70)</f>
        <v>74.</v>
      </c>
      <c r="B75" s="8">
        <f>(divky!B70)</f>
        <v>0</v>
      </c>
      <c r="C75" s="8">
        <f>(divky!C70)</f>
      </c>
      <c r="D75" s="8">
        <f>(divky!D70)</f>
        <v>0</v>
      </c>
      <c r="E75" s="8" t="str">
        <f>(divky!E70)</f>
        <v> </v>
      </c>
      <c r="F75" s="8">
        <f>(divky!F70)</f>
        <v>0</v>
      </c>
      <c r="G75" s="8" t="str">
        <f>(divky!G70)</f>
        <v> </v>
      </c>
      <c r="H75" s="8">
        <f>(divky!H70)</f>
        <v>0</v>
      </c>
      <c r="I75" s="8" t="str">
        <f>(divky!I70)</f>
        <v> </v>
      </c>
      <c r="J75" s="8">
        <f>(divky!J70)</f>
        <v>0</v>
      </c>
      <c r="K75" s="8" t="str">
        <f>(divky!K70)</f>
        <v> </v>
      </c>
      <c r="L75" s="8">
        <f>(divky!L70)</f>
        <v>0</v>
      </c>
      <c r="M75" s="8" t="str">
        <f>(divky!M70)</f>
        <v> </v>
      </c>
      <c r="N75" s="8">
        <f>(divky!N70)</f>
        <v>0</v>
      </c>
      <c r="O75" s="8">
        <f>(divky!O70)</f>
      </c>
      <c r="P75" s="8">
        <f>(divky!P70)</f>
      </c>
      <c r="Q75" s="8">
        <f>(divky!Q70)</f>
        <v>0</v>
      </c>
    </row>
    <row r="76" spans="1:17" ht="15">
      <c r="A76" s="8" t="str">
        <f>(divky!A71)</f>
        <v>75.</v>
      </c>
      <c r="B76" s="8">
        <f>(divky!B71)</f>
        <v>0</v>
      </c>
      <c r="C76" s="8">
        <f>(divky!C71)</f>
      </c>
      <c r="D76" s="8">
        <f>(divky!D71)</f>
        <v>0</v>
      </c>
      <c r="E76" s="8" t="str">
        <f>(divky!E71)</f>
        <v> </v>
      </c>
      <c r="F76" s="8">
        <f>(divky!F71)</f>
        <v>0</v>
      </c>
      <c r="G76" s="8" t="str">
        <f>(divky!G71)</f>
        <v> </v>
      </c>
      <c r="H76" s="8">
        <f>(divky!H71)</f>
        <v>0</v>
      </c>
      <c r="I76" s="8" t="str">
        <f>(divky!I71)</f>
        <v> </v>
      </c>
      <c r="J76" s="8">
        <f>(divky!J71)</f>
        <v>0</v>
      </c>
      <c r="K76" s="8" t="str">
        <f>(divky!K71)</f>
        <v> </v>
      </c>
      <c r="L76" s="8">
        <f>(divky!L71)</f>
        <v>0</v>
      </c>
      <c r="M76" s="8" t="str">
        <f>(divky!M71)</f>
        <v> </v>
      </c>
      <c r="N76" s="8">
        <f>(divky!N71)</f>
        <v>0</v>
      </c>
      <c r="O76" s="8">
        <f>(divky!O71)</f>
      </c>
      <c r="P76" s="8">
        <f>(divky!P71)</f>
      </c>
      <c r="Q76" s="8">
        <f>(divky!Q71)</f>
        <v>0</v>
      </c>
    </row>
    <row r="77" spans="1:17" ht="15">
      <c r="A77" s="8" t="str">
        <f>(divky!A72)</f>
        <v>76.</v>
      </c>
      <c r="B77" s="8">
        <f>(divky!B72)</f>
        <v>0</v>
      </c>
      <c r="C77" s="8">
        <f>(divky!C72)</f>
        <v>0</v>
      </c>
      <c r="D77" s="8">
        <f>(divky!D72)</f>
        <v>0</v>
      </c>
      <c r="E77" s="8" t="str">
        <f>(divky!E72)</f>
        <v> </v>
      </c>
      <c r="F77" s="8">
        <f>(divky!F72)</f>
        <v>0</v>
      </c>
      <c r="G77" s="8" t="str">
        <f>(divky!G72)</f>
        <v> </v>
      </c>
      <c r="H77" s="8">
        <f>(divky!H72)</f>
        <v>0</v>
      </c>
      <c r="I77" s="8" t="str">
        <f>(divky!I72)</f>
        <v> </v>
      </c>
      <c r="J77" s="8">
        <f>(divky!J72)</f>
        <v>0</v>
      </c>
      <c r="K77" s="8" t="str">
        <f>(divky!K72)</f>
        <v> </v>
      </c>
      <c r="L77" s="8">
        <f>(divky!L72)</f>
        <v>0</v>
      </c>
      <c r="M77" s="8" t="str">
        <f>(divky!M72)</f>
        <v> </v>
      </c>
      <c r="N77" s="8">
        <f>(divky!N72)</f>
        <v>0</v>
      </c>
      <c r="O77" s="8">
        <f>(divky!O72)</f>
      </c>
      <c r="P77" s="8">
        <f>(divky!P72)</f>
      </c>
      <c r="Q77" s="8">
        <f>(divky!Q72)</f>
        <v>0</v>
      </c>
    </row>
    <row r="78" spans="1:17" ht="15">
      <c r="A78" s="8" t="str">
        <f>(divky!A73)</f>
        <v>77.</v>
      </c>
      <c r="B78" s="8">
        <f>(divky!B73)</f>
        <v>0</v>
      </c>
      <c r="C78" s="8">
        <f>(divky!C73)</f>
      </c>
      <c r="D78" s="8">
        <f>(divky!D73)</f>
        <v>0</v>
      </c>
      <c r="E78" s="8" t="str">
        <f>(divky!E73)</f>
        <v> </v>
      </c>
      <c r="F78" s="8">
        <f>(divky!F73)</f>
        <v>0</v>
      </c>
      <c r="G78" s="8" t="str">
        <f>(divky!G73)</f>
        <v> </v>
      </c>
      <c r="H78" s="8">
        <f>(divky!H73)</f>
        <v>0</v>
      </c>
      <c r="I78" s="8" t="str">
        <f>(divky!I73)</f>
        <v> </v>
      </c>
      <c r="J78" s="8">
        <f>(divky!J73)</f>
        <v>0</v>
      </c>
      <c r="K78" s="8" t="str">
        <f>(divky!K73)</f>
        <v> </v>
      </c>
      <c r="L78" s="8">
        <f>(divky!L73)</f>
        <v>0</v>
      </c>
      <c r="M78" s="8" t="str">
        <f>(divky!M73)</f>
        <v> </v>
      </c>
      <c r="N78" s="8">
        <f>(divky!N73)</f>
        <v>0</v>
      </c>
      <c r="O78" s="8">
        <f>(divky!O73)</f>
      </c>
      <c r="P78" s="8">
        <f>(divky!P73)</f>
      </c>
      <c r="Q78" s="8">
        <f>(divky!Q73)</f>
        <v>0</v>
      </c>
    </row>
    <row r="79" spans="1:17" ht="15">
      <c r="A79" s="8" t="str">
        <f>(divky!A74)</f>
        <v>78.</v>
      </c>
      <c r="B79" s="8">
        <f>(divky!B74)</f>
        <v>0</v>
      </c>
      <c r="C79" s="8">
        <f>(divky!C74)</f>
      </c>
      <c r="D79" s="8">
        <f>(divky!D74)</f>
        <v>0</v>
      </c>
      <c r="E79" s="8" t="str">
        <f>(divky!E74)</f>
        <v> </v>
      </c>
      <c r="F79" s="8">
        <f>(divky!F74)</f>
        <v>0</v>
      </c>
      <c r="G79" s="8" t="str">
        <f>(divky!G74)</f>
        <v> </v>
      </c>
      <c r="H79" s="8">
        <f>(divky!H74)</f>
        <v>0</v>
      </c>
      <c r="I79" s="8" t="str">
        <f>(divky!I74)</f>
        <v> </v>
      </c>
      <c r="J79" s="8">
        <f>(divky!J74)</f>
        <v>0</v>
      </c>
      <c r="K79" s="8" t="str">
        <f>(divky!K74)</f>
        <v> </v>
      </c>
      <c r="L79" s="8">
        <f>(divky!L74)</f>
        <v>0</v>
      </c>
      <c r="M79" s="8" t="str">
        <f>(divky!M74)</f>
        <v> </v>
      </c>
      <c r="N79" s="8">
        <f>(divky!N74)</f>
        <v>0</v>
      </c>
      <c r="O79" s="8">
        <f>(divky!O74)</f>
      </c>
      <c r="P79" s="8">
        <f>(divky!P74)</f>
      </c>
      <c r="Q79" s="8">
        <f>(divky!Q74)</f>
        <v>0</v>
      </c>
    </row>
    <row r="80" spans="1:17" ht="15">
      <c r="A80" s="8" t="str">
        <f>(divky!A75)</f>
        <v>79.</v>
      </c>
      <c r="B80" s="8">
        <f>(divky!B75)</f>
        <v>0</v>
      </c>
      <c r="C80" s="8">
        <f>(divky!C75)</f>
      </c>
      <c r="D80" s="8">
        <f>(divky!D75)</f>
        <v>0</v>
      </c>
      <c r="E80" s="8" t="str">
        <f>(divky!E75)</f>
        <v> </v>
      </c>
      <c r="F80" s="8">
        <f>(divky!F75)</f>
        <v>0</v>
      </c>
      <c r="G80" s="8" t="str">
        <f>(divky!G75)</f>
        <v> </v>
      </c>
      <c r="H80" s="8">
        <f>(divky!H75)</f>
        <v>0</v>
      </c>
      <c r="I80" s="8" t="str">
        <f>(divky!I75)</f>
        <v> </v>
      </c>
      <c r="J80" s="8">
        <f>(divky!J75)</f>
        <v>0</v>
      </c>
      <c r="K80" s="8" t="str">
        <f>(divky!K75)</f>
        <v> </v>
      </c>
      <c r="L80" s="8">
        <f>(divky!L75)</f>
        <v>0</v>
      </c>
      <c r="M80" s="8" t="str">
        <f>(divky!M75)</f>
        <v> </v>
      </c>
      <c r="N80" s="8">
        <f>(divky!N75)</f>
        <v>0</v>
      </c>
      <c r="O80" s="8">
        <f>(divky!O75)</f>
      </c>
      <c r="P80" s="8">
        <f>(divky!P75)</f>
      </c>
      <c r="Q80" s="8">
        <f>(divky!Q75)</f>
        <v>0</v>
      </c>
    </row>
    <row r="81" spans="1:17" ht="15">
      <c r="A81" s="8" t="str">
        <f>(divky!A76)</f>
        <v>80.</v>
      </c>
      <c r="B81" s="8">
        <f>(divky!B76)</f>
        <v>0</v>
      </c>
      <c r="C81" s="8">
        <f>(divky!C76)</f>
      </c>
      <c r="D81" s="8">
        <f>(divky!D76)</f>
        <v>0</v>
      </c>
      <c r="E81" s="8" t="str">
        <f>(divky!E76)</f>
        <v> </v>
      </c>
      <c r="F81" s="8">
        <f>(divky!F76)</f>
        <v>0</v>
      </c>
      <c r="G81" s="8" t="str">
        <f>(divky!G76)</f>
        <v> </v>
      </c>
      <c r="H81" s="8">
        <f>(divky!H76)</f>
        <v>0</v>
      </c>
      <c r="I81" s="8" t="str">
        <f>(divky!I76)</f>
        <v> </v>
      </c>
      <c r="J81" s="8">
        <f>(divky!J76)</f>
        <v>0</v>
      </c>
      <c r="K81" s="8" t="str">
        <f>(divky!K76)</f>
        <v> </v>
      </c>
      <c r="L81" s="8">
        <f>(divky!L76)</f>
        <v>0</v>
      </c>
      <c r="M81" s="8" t="str">
        <f>(divky!M76)</f>
        <v> </v>
      </c>
      <c r="N81" s="8">
        <f>(divky!N76)</f>
        <v>0</v>
      </c>
      <c r="O81" s="8">
        <f>(divky!O76)</f>
      </c>
      <c r="P81" s="8">
        <f>(divky!P76)</f>
      </c>
      <c r="Q81" s="8">
        <f>(divky!Q76)</f>
        <v>0</v>
      </c>
    </row>
    <row r="82" spans="1:17" ht="15">
      <c r="A82" s="8" t="str">
        <f>(divky!A77)</f>
        <v>81.</v>
      </c>
      <c r="B82" s="8">
        <f>(divky!B77)</f>
        <v>0</v>
      </c>
      <c r="C82" s="8">
        <f>(divky!C77)</f>
        <v>0</v>
      </c>
      <c r="D82" s="8">
        <f>(divky!D77)</f>
        <v>0</v>
      </c>
      <c r="E82" s="8" t="str">
        <f>(divky!E77)</f>
        <v> </v>
      </c>
      <c r="F82" s="8">
        <f>(divky!F77)</f>
        <v>0</v>
      </c>
      <c r="G82" s="8" t="str">
        <f>(divky!G77)</f>
        <v> </v>
      </c>
      <c r="H82" s="8">
        <f>(divky!H77)</f>
        <v>0</v>
      </c>
      <c r="I82" s="8" t="str">
        <f>(divky!I77)</f>
        <v> </v>
      </c>
      <c r="J82" s="8">
        <f>(divky!J77)</f>
        <v>0</v>
      </c>
      <c r="K82" s="8" t="str">
        <f>(divky!K77)</f>
        <v> </v>
      </c>
      <c r="L82" s="8">
        <f>(divky!L77)</f>
        <v>0</v>
      </c>
      <c r="M82" s="8" t="str">
        <f>(divky!M77)</f>
        <v> </v>
      </c>
      <c r="N82" s="8">
        <f>(divky!N77)</f>
        <v>0</v>
      </c>
      <c r="O82" s="8">
        <f>(divky!O77)</f>
      </c>
      <c r="P82" s="8">
        <f>(divky!P77)</f>
      </c>
      <c r="Q82" s="8">
        <f>(divky!Q77)</f>
        <v>0</v>
      </c>
    </row>
    <row r="83" spans="1:17" ht="15">
      <c r="A83" s="8" t="str">
        <f>(divky!A78)</f>
        <v>82.</v>
      </c>
      <c r="B83" s="8">
        <f>(divky!B78)</f>
        <v>0</v>
      </c>
      <c r="C83" s="8">
        <f>(divky!C78)</f>
      </c>
      <c r="D83" s="8">
        <f>(divky!D78)</f>
        <v>0</v>
      </c>
      <c r="E83" s="8" t="str">
        <f>(divky!E78)</f>
        <v> </v>
      </c>
      <c r="F83" s="8">
        <f>(divky!F78)</f>
        <v>0</v>
      </c>
      <c r="G83" s="8" t="str">
        <f>(divky!G78)</f>
        <v> </v>
      </c>
      <c r="H83" s="8">
        <f>(divky!H78)</f>
        <v>0</v>
      </c>
      <c r="I83" s="8" t="str">
        <f>(divky!I78)</f>
        <v> </v>
      </c>
      <c r="J83" s="8">
        <f>(divky!J78)</f>
        <v>0</v>
      </c>
      <c r="K83" s="8" t="str">
        <f>(divky!K78)</f>
        <v> </v>
      </c>
      <c r="L83" s="8">
        <f>(divky!L78)</f>
        <v>0</v>
      </c>
      <c r="M83" s="8" t="str">
        <f>(divky!M78)</f>
        <v> </v>
      </c>
      <c r="N83" s="8">
        <f>(divky!N78)</f>
        <v>0</v>
      </c>
      <c r="O83" s="8">
        <f>(divky!O78)</f>
      </c>
      <c r="P83" s="8">
        <f>(divky!P78)</f>
      </c>
      <c r="Q83" s="8">
        <f>(divky!Q78)</f>
        <v>0</v>
      </c>
    </row>
    <row r="84" spans="1:17" ht="15">
      <c r="A84" s="8" t="str">
        <f>(divky!A79)</f>
        <v>83.</v>
      </c>
      <c r="B84" s="8">
        <f>(divky!B79)</f>
        <v>0</v>
      </c>
      <c r="C84" s="8">
        <f>(divky!C79)</f>
      </c>
      <c r="D84" s="8">
        <f>(divky!D79)</f>
        <v>0</v>
      </c>
      <c r="E84" s="8" t="str">
        <f>(divky!E79)</f>
        <v> </v>
      </c>
      <c r="F84" s="8">
        <f>(divky!F79)</f>
        <v>0</v>
      </c>
      <c r="G84" s="8" t="str">
        <f>(divky!G79)</f>
        <v> </v>
      </c>
      <c r="H84" s="8">
        <f>(divky!H79)</f>
        <v>0</v>
      </c>
      <c r="I84" s="8" t="str">
        <f>(divky!I79)</f>
        <v> </v>
      </c>
      <c r="J84" s="8">
        <f>(divky!J79)</f>
        <v>0</v>
      </c>
      <c r="K84" s="8" t="str">
        <f>(divky!K79)</f>
        <v> </v>
      </c>
      <c r="L84" s="8">
        <f>(divky!L79)</f>
        <v>0</v>
      </c>
      <c r="M84" s="8" t="str">
        <f>(divky!M79)</f>
        <v> </v>
      </c>
      <c r="N84" s="8">
        <f>(divky!N79)</f>
        <v>0</v>
      </c>
      <c r="O84" s="8">
        <f>(divky!O79)</f>
      </c>
      <c r="P84" s="8">
        <f>(divky!P79)</f>
      </c>
      <c r="Q84" s="8">
        <f>(divky!Q79)</f>
        <v>0</v>
      </c>
    </row>
    <row r="85" spans="1:17" ht="15">
      <c r="A85" s="8" t="str">
        <f>(divky!A80)</f>
        <v>84.</v>
      </c>
      <c r="B85" s="8">
        <f>(divky!B80)</f>
        <v>0</v>
      </c>
      <c r="C85" s="8">
        <f>(divky!C80)</f>
      </c>
      <c r="D85" s="8">
        <f>(divky!D80)</f>
        <v>0</v>
      </c>
      <c r="E85" s="8" t="str">
        <f>(divky!E80)</f>
        <v> </v>
      </c>
      <c r="F85" s="8">
        <f>(divky!F80)</f>
        <v>0</v>
      </c>
      <c r="G85" s="8" t="str">
        <f>(divky!G80)</f>
        <v> </v>
      </c>
      <c r="H85" s="8">
        <f>(divky!H80)</f>
        <v>0</v>
      </c>
      <c r="I85" s="8" t="str">
        <f>(divky!I80)</f>
        <v> </v>
      </c>
      <c r="J85" s="8">
        <f>(divky!J80)</f>
        <v>0</v>
      </c>
      <c r="K85" s="8" t="str">
        <f>(divky!K80)</f>
        <v> </v>
      </c>
      <c r="L85" s="8">
        <f>(divky!L80)</f>
        <v>0</v>
      </c>
      <c r="M85" s="8" t="str">
        <f>(divky!M80)</f>
        <v> </v>
      </c>
      <c r="N85" s="8">
        <f>(divky!N80)</f>
        <v>0</v>
      </c>
      <c r="O85" s="8">
        <f>(divky!O80)</f>
      </c>
      <c r="P85" s="8">
        <f>(divky!P80)</f>
      </c>
      <c r="Q85" s="8">
        <f>(divky!Q80)</f>
        <v>0</v>
      </c>
    </row>
    <row r="86" spans="1:17" ht="15">
      <c r="A86" s="8" t="str">
        <f>(divky!A81)</f>
        <v>85.</v>
      </c>
      <c r="B86" s="8">
        <f>(divky!B81)</f>
        <v>0</v>
      </c>
      <c r="C86" s="8">
        <f>(divky!C81)</f>
      </c>
      <c r="D86" s="8">
        <f>(divky!D81)</f>
        <v>0</v>
      </c>
      <c r="E86" s="8" t="str">
        <f>(divky!E81)</f>
        <v> </v>
      </c>
      <c r="F86" s="8">
        <f>(divky!F81)</f>
        <v>0</v>
      </c>
      <c r="G86" s="8" t="str">
        <f>(divky!G81)</f>
        <v> </v>
      </c>
      <c r="H86" s="8">
        <f>(divky!H81)</f>
        <v>0</v>
      </c>
      <c r="I86" s="8" t="str">
        <f>(divky!I81)</f>
        <v> </v>
      </c>
      <c r="J86" s="8">
        <f>(divky!J81)</f>
        <v>0</v>
      </c>
      <c r="K86" s="8" t="str">
        <f>(divky!K81)</f>
        <v> </v>
      </c>
      <c r="L86" s="8">
        <f>(divky!L81)</f>
        <v>0</v>
      </c>
      <c r="M86" s="8" t="str">
        <f>(divky!M81)</f>
        <v> </v>
      </c>
      <c r="N86" s="8">
        <f>(divky!N81)</f>
        <v>0</v>
      </c>
      <c r="O86" s="8">
        <f>(divky!O81)</f>
      </c>
      <c r="P86" s="8">
        <f>(divky!P81)</f>
      </c>
      <c r="Q86" s="8">
        <f>(divky!Q81)</f>
        <v>0</v>
      </c>
    </row>
    <row r="87" spans="1:17" ht="15">
      <c r="A87" s="8" t="str">
        <f>(divky!A82)</f>
        <v>86.</v>
      </c>
      <c r="B87" s="8">
        <f>(divky!B82)</f>
        <v>0</v>
      </c>
      <c r="C87" s="8">
        <f>(divky!C82)</f>
      </c>
      <c r="D87" s="8">
        <f>(divky!D82)</f>
        <v>0</v>
      </c>
      <c r="E87" s="8" t="str">
        <f>(divky!E82)</f>
        <v> </v>
      </c>
      <c r="F87" s="8">
        <f>(divky!F82)</f>
        <v>0</v>
      </c>
      <c r="G87" s="8" t="str">
        <f>(divky!G82)</f>
        <v> </v>
      </c>
      <c r="H87" s="8">
        <f>(divky!H82)</f>
        <v>0</v>
      </c>
      <c r="I87" s="8" t="str">
        <f>(divky!I82)</f>
        <v> </v>
      </c>
      <c r="J87" s="8">
        <f>(divky!J82)</f>
        <v>0</v>
      </c>
      <c r="K87" s="8" t="str">
        <f>(divky!K82)</f>
        <v> </v>
      </c>
      <c r="L87" s="8">
        <f>(divky!L82)</f>
        <v>0</v>
      </c>
      <c r="M87" s="8" t="str">
        <f>(divky!M82)</f>
        <v> </v>
      </c>
      <c r="N87" s="8">
        <f>(divky!N82)</f>
        <v>0</v>
      </c>
      <c r="O87" s="8">
        <f>(divky!O82)</f>
      </c>
      <c r="P87" s="8">
        <f>(divky!P82)</f>
      </c>
      <c r="Q87" s="8">
        <f>(divky!Q82)</f>
        <v>0</v>
      </c>
    </row>
    <row r="88" spans="1:17" ht="15">
      <c r="A88" s="8" t="str">
        <f>(divky!A83)</f>
        <v>87.</v>
      </c>
      <c r="B88" s="8">
        <f>(divky!B83)</f>
        <v>0</v>
      </c>
      <c r="C88" s="8">
        <f>(divky!C83)</f>
      </c>
      <c r="D88" s="8">
        <f>(divky!D83)</f>
        <v>0</v>
      </c>
      <c r="E88" s="8" t="str">
        <f>(divky!E83)</f>
        <v> </v>
      </c>
      <c r="F88" s="8">
        <f>(divky!F83)</f>
        <v>0</v>
      </c>
      <c r="G88" s="8" t="str">
        <f>(divky!G83)</f>
        <v> </v>
      </c>
      <c r="H88" s="8">
        <f>(divky!H83)</f>
        <v>0</v>
      </c>
      <c r="I88" s="8" t="str">
        <f>(divky!I83)</f>
        <v> </v>
      </c>
      <c r="J88" s="8">
        <f>(divky!J83)</f>
        <v>0</v>
      </c>
      <c r="K88" s="8" t="str">
        <f>(divky!K83)</f>
        <v> </v>
      </c>
      <c r="L88" s="8">
        <f>(divky!L83)</f>
        <v>0</v>
      </c>
      <c r="M88" s="8" t="str">
        <f>(divky!M83)</f>
        <v> </v>
      </c>
      <c r="N88" s="8">
        <f>(divky!N83)</f>
        <v>0</v>
      </c>
      <c r="O88" s="8">
        <f>(divky!O83)</f>
      </c>
      <c r="P88" s="8">
        <f>(divky!P83)</f>
      </c>
      <c r="Q88" s="8">
        <f>(divky!Q83)</f>
        <v>0</v>
      </c>
    </row>
    <row r="89" spans="1:17" ht="15">
      <c r="A89" s="8" t="str">
        <f>(divky!A84)</f>
        <v>88.</v>
      </c>
      <c r="B89" s="8">
        <f>(divky!B84)</f>
        <v>0</v>
      </c>
      <c r="C89" s="8">
        <f>(divky!C84)</f>
      </c>
      <c r="D89" s="8">
        <f>(divky!D84)</f>
        <v>0</v>
      </c>
      <c r="E89" s="8" t="str">
        <f>(divky!E84)</f>
        <v> </v>
      </c>
      <c r="F89" s="8">
        <f>(divky!F84)</f>
        <v>0</v>
      </c>
      <c r="G89" s="8" t="str">
        <f>(divky!G84)</f>
        <v> </v>
      </c>
      <c r="H89" s="8">
        <f>(divky!H84)</f>
        <v>0</v>
      </c>
      <c r="I89" s="8" t="str">
        <f>(divky!I84)</f>
        <v> </v>
      </c>
      <c r="J89" s="8">
        <f>(divky!J84)</f>
        <v>0</v>
      </c>
      <c r="K89" s="8" t="str">
        <f>(divky!K84)</f>
        <v> </v>
      </c>
      <c r="L89" s="8">
        <f>(divky!L84)</f>
        <v>0</v>
      </c>
      <c r="M89" s="8" t="str">
        <f>(divky!M84)</f>
        <v> </v>
      </c>
      <c r="N89" s="8">
        <f>(divky!N84)</f>
        <v>0</v>
      </c>
      <c r="O89" s="8">
        <f>(divky!O84)</f>
      </c>
      <c r="P89" s="8">
        <f>(divky!P84)</f>
      </c>
      <c r="Q89" s="8">
        <f>(divky!Q84)</f>
        <v>0</v>
      </c>
    </row>
    <row r="90" spans="1:17" ht="15">
      <c r="A90" s="8" t="str">
        <f>(divky!A85)</f>
        <v>89.</v>
      </c>
      <c r="B90" s="8">
        <f>(divky!B85)</f>
        <v>0</v>
      </c>
      <c r="C90" s="8">
        <f>(divky!C85)</f>
      </c>
      <c r="D90" s="8">
        <f>(divky!D85)</f>
        <v>0</v>
      </c>
      <c r="E90" s="8" t="str">
        <f>(divky!E85)</f>
        <v> </v>
      </c>
      <c r="F90" s="8">
        <f>(divky!F85)</f>
        <v>0</v>
      </c>
      <c r="G90" s="8" t="str">
        <f>(divky!G85)</f>
        <v> </v>
      </c>
      <c r="H90" s="8">
        <f>(divky!H85)</f>
        <v>0</v>
      </c>
      <c r="I90" s="8" t="str">
        <f>(divky!I85)</f>
        <v> </v>
      </c>
      <c r="J90" s="8">
        <f>(divky!J85)</f>
        <v>0</v>
      </c>
      <c r="K90" s="8" t="str">
        <f>(divky!K85)</f>
        <v> </v>
      </c>
      <c r="L90" s="8">
        <f>(divky!L85)</f>
        <v>0</v>
      </c>
      <c r="M90" s="8" t="str">
        <f>(divky!M85)</f>
        <v> </v>
      </c>
      <c r="N90" s="8">
        <f>(divky!N85)</f>
        <v>0</v>
      </c>
      <c r="O90" s="8">
        <f>(divky!O85)</f>
      </c>
      <c r="P90" s="8">
        <f>(divky!P85)</f>
      </c>
      <c r="Q90" s="8">
        <f>(divky!Q85)</f>
        <v>0</v>
      </c>
    </row>
    <row r="91" spans="1:17" ht="15">
      <c r="A91" s="8" t="str">
        <f>(divky!A86)</f>
        <v>90.</v>
      </c>
      <c r="B91" s="8">
        <f>(divky!B86)</f>
        <v>0</v>
      </c>
      <c r="C91" s="8">
        <f>(divky!C86)</f>
      </c>
      <c r="D91" s="8">
        <f>(divky!D86)</f>
        <v>0</v>
      </c>
      <c r="E91" s="8" t="str">
        <f>(divky!E86)</f>
        <v> </v>
      </c>
      <c r="F91" s="8">
        <f>(divky!F86)</f>
        <v>0</v>
      </c>
      <c r="G91" s="8" t="str">
        <f>(divky!G86)</f>
        <v> </v>
      </c>
      <c r="H91" s="8">
        <f>(divky!H86)</f>
        <v>0</v>
      </c>
      <c r="I91" s="8" t="str">
        <f>(divky!I86)</f>
        <v> </v>
      </c>
      <c r="J91" s="8">
        <f>(divky!J86)</f>
        <v>0</v>
      </c>
      <c r="K91" s="8" t="str">
        <f>(divky!K86)</f>
        <v> </v>
      </c>
      <c r="L91" s="8">
        <f>(divky!L86)</f>
        <v>0</v>
      </c>
      <c r="M91" s="8" t="str">
        <f>(divky!M86)</f>
        <v> </v>
      </c>
      <c r="N91" s="8">
        <f>(divky!N86)</f>
        <v>0</v>
      </c>
      <c r="O91" s="8">
        <f>(divky!O86)</f>
      </c>
      <c r="P91" s="8">
        <f>(divky!P86)</f>
      </c>
      <c r="Q91" s="8">
        <f>(divky!Q86)</f>
        <v>0</v>
      </c>
    </row>
    <row r="92" spans="1:17" ht="15">
      <c r="A92" s="8" t="str">
        <f>(divky!A87)</f>
        <v>91.</v>
      </c>
      <c r="B92" s="8">
        <f>(divky!B87)</f>
        <v>0</v>
      </c>
      <c r="C92" s="8">
        <f>(divky!C87)</f>
      </c>
      <c r="D92" s="8">
        <f>(divky!D87)</f>
        <v>0</v>
      </c>
      <c r="E92" s="8" t="str">
        <f>(divky!E87)</f>
        <v> </v>
      </c>
      <c r="F92" s="8">
        <f>(divky!F87)</f>
        <v>0</v>
      </c>
      <c r="G92" s="8" t="str">
        <f>(divky!G87)</f>
        <v> </v>
      </c>
      <c r="H92" s="8">
        <f>(divky!H87)</f>
        <v>0</v>
      </c>
      <c r="I92" s="8" t="str">
        <f>(divky!I87)</f>
        <v> </v>
      </c>
      <c r="J92" s="8">
        <f>(divky!J87)</f>
        <v>0</v>
      </c>
      <c r="K92" s="8" t="str">
        <f>(divky!K87)</f>
        <v> </v>
      </c>
      <c r="L92" s="8">
        <f>(divky!L87)</f>
        <v>0</v>
      </c>
      <c r="M92" s="8" t="str">
        <f>(divky!M87)</f>
        <v> </v>
      </c>
      <c r="N92" s="8">
        <f>(divky!N87)</f>
        <v>0</v>
      </c>
      <c r="O92" s="8">
        <f>(divky!O87)</f>
      </c>
      <c r="P92" s="8">
        <f>(divky!P87)</f>
      </c>
      <c r="Q92" s="8">
        <f>(divky!Q87)</f>
        <v>0</v>
      </c>
    </row>
    <row r="93" spans="1:17" ht="15">
      <c r="A93" s="8" t="str">
        <f>(divky!A88)</f>
        <v>92.</v>
      </c>
      <c r="B93" s="8">
        <f>(divky!B88)</f>
        <v>0</v>
      </c>
      <c r="C93" s="8">
        <f>(divky!C88)</f>
      </c>
      <c r="D93" s="8">
        <f>(divky!D88)</f>
        <v>0</v>
      </c>
      <c r="E93" s="8" t="str">
        <f>(divky!E88)</f>
        <v> </v>
      </c>
      <c r="F93" s="8">
        <f>(divky!F88)</f>
        <v>0</v>
      </c>
      <c r="G93" s="8" t="str">
        <f>(divky!G88)</f>
        <v> </v>
      </c>
      <c r="H93" s="8">
        <f>(divky!H88)</f>
        <v>0</v>
      </c>
      <c r="I93" s="8" t="str">
        <f>(divky!I88)</f>
        <v> </v>
      </c>
      <c r="J93" s="8">
        <f>(divky!J88)</f>
        <v>0</v>
      </c>
      <c r="K93" s="8" t="str">
        <f>(divky!K88)</f>
        <v> </v>
      </c>
      <c r="L93" s="8">
        <f>(divky!L88)</f>
        <v>0</v>
      </c>
      <c r="M93" s="8" t="str">
        <f>(divky!M88)</f>
        <v> </v>
      </c>
      <c r="N93" s="8">
        <f>(divky!N88)</f>
        <v>0</v>
      </c>
      <c r="O93" s="8">
        <f>(divky!O88)</f>
      </c>
      <c r="P93" s="8">
        <f>(divky!P88)</f>
      </c>
      <c r="Q93" s="8">
        <f>(divky!Q88)</f>
        <v>0</v>
      </c>
    </row>
    <row r="94" spans="1:17" ht="15">
      <c r="A94" s="8" t="str">
        <f>(divky!A89)</f>
        <v>93.</v>
      </c>
      <c r="B94" s="8">
        <f>(divky!B89)</f>
        <v>0</v>
      </c>
      <c r="C94" s="8">
        <f>(divky!C89)</f>
      </c>
      <c r="D94" s="8">
        <f>(divky!D89)</f>
        <v>0</v>
      </c>
      <c r="E94" s="8" t="str">
        <f>(divky!E89)</f>
        <v> </v>
      </c>
      <c r="F94" s="8">
        <f>(divky!F89)</f>
        <v>0</v>
      </c>
      <c r="G94" s="8" t="str">
        <f>(divky!G89)</f>
        <v> </v>
      </c>
      <c r="H94" s="8">
        <f>(divky!H89)</f>
        <v>0</v>
      </c>
      <c r="I94" s="8" t="str">
        <f>(divky!I89)</f>
        <v> </v>
      </c>
      <c r="J94" s="8">
        <f>(divky!J89)</f>
        <v>0</v>
      </c>
      <c r="K94" s="8" t="str">
        <f>(divky!K89)</f>
        <v> </v>
      </c>
      <c r="L94" s="8">
        <f>(divky!L89)</f>
        <v>0</v>
      </c>
      <c r="M94" s="8" t="str">
        <f>(divky!M89)</f>
        <v> </v>
      </c>
      <c r="N94" s="8">
        <f>(divky!N89)</f>
        <v>0</v>
      </c>
      <c r="O94" s="8">
        <f>(divky!O89)</f>
      </c>
      <c r="P94" s="8">
        <f>(divky!P89)</f>
      </c>
      <c r="Q94" s="8">
        <f>(divky!Q89)</f>
        <v>0</v>
      </c>
    </row>
    <row r="95" spans="1:17" ht="15">
      <c r="A95" s="8" t="str">
        <f>(divky!A90)</f>
        <v>94.</v>
      </c>
      <c r="B95" s="8">
        <f>(divky!B90)</f>
        <v>0</v>
      </c>
      <c r="C95" s="8">
        <f>(divky!C90)</f>
      </c>
      <c r="D95" s="8">
        <f>(divky!D90)</f>
        <v>0</v>
      </c>
      <c r="E95" s="8" t="str">
        <f>(divky!E90)</f>
        <v> </v>
      </c>
      <c r="F95" s="8">
        <f>(divky!F90)</f>
        <v>0</v>
      </c>
      <c r="G95" s="8" t="str">
        <f>(divky!G90)</f>
        <v> </v>
      </c>
      <c r="H95" s="8">
        <f>(divky!H90)</f>
        <v>0</v>
      </c>
      <c r="I95" s="8" t="str">
        <f>(divky!I90)</f>
        <v> </v>
      </c>
      <c r="J95" s="8">
        <f>(divky!J90)</f>
        <v>0</v>
      </c>
      <c r="K95" s="8" t="str">
        <f>(divky!K90)</f>
        <v> </v>
      </c>
      <c r="L95" s="8">
        <f>(divky!L90)</f>
        <v>0</v>
      </c>
      <c r="M95" s="8" t="str">
        <f>(divky!M90)</f>
        <v> </v>
      </c>
      <c r="N95" s="8">
        <f>(divky!N90)</f>
        <v>0</v>
      </c>
      <c r="O95" s="8">
        <f>(divky!O90)</f>
      </c>
      <c r="P95" s="8">
        <f>(divky!P90)</f>
      </c>
      <c r="Q95" s="8">
        <f>(divky!Q90)</f>
        <v>0</v>
      </c>
    </row>
    <row r="96" spans="1:17" ht="15">
      <c r="A96" s="8" t="str">
        <f>(divky!A91)</f>
        <v>95.</v>
      </c>
      <c r="B96" s="8">
        <f>(divky!B91)</f>
        <v>0</v>
      </c>
      <c r="C96" s="8">
        <f>(divky!C91)</f>
      </c>
      <c r="D96" s="8">
        <f>(divky!D91)</f>
        <v>0</v>
      </c>
      <c r="E96" s="8" t="str">
        <f>(divky!E91)</f>
        <v> </v>
      </c>
      <c r="F96" s="8">
        <f>(divky!F91)</f>
        <v>0</v>
      </c>
      <c r="G96" s="8" t="str">
        <f>(divky!G91)</f>
        <v> </v>
      </c>
      <c r="H96" s="8">
        <f>(divky!H91)</f>
        <v>0</v>
      </c>
      <c r="I96" s="8" t="str">
        <f>(divky!I91)</f>
        <v> </v>
      </c>
      <c r="J96" s="8">
        <f>(divky!J91)</f>
        <v>0</v>
      </c>
      <c r="K96" s="8" t="str">
        <f>(divky!K91)</f>
        <v> </v>
      </c>
      <c r="L96" s="8">
        <f>(divky!L91)</f>
        <v>0</v>
      </c>
      <c r="M96" s="8" t="str">
        <f>(divky!M91)</f>
        <v> </v>
      </c>
      <c r="N96" s="8">
        <f>(divky!N91)</f>
        <v>0</v>
      </c>
      <c r="O96" s="8">
        <f>(divky!O91)</f>
      </c>
      <c r="P96" s="8">
        <f>(divky!P91)</f>
      </c>
      <c r="Q96" s="8">
        <f>(divky!Q91)</f>
        <v>0</v>
      </c>
    </row>
    <row r="97" spans="1:17" ht="15">
      <c r="A97" s="8" t="str">
        <f>(divky!A92)</f>
        <v>96.</v>
      </c>
      <c r="B97" s="8">
        <f>(divky!B92)</f>
        <v>0</v>
      </c>
      <c r="C97" s="8">
        <f>(divky!C92)</f>
      </c>
      <c r="D97" s="8">
        <f>(divky!D92)</f>
        <v>0</v>
      </c>
      <c r="E97" s="8" t="str">
        <f>(divky!E92)</f>
        <v> </v>
      </c>
      <c r="F97" s="8">
        <f>(divky!F92)</f>
        <v>0</v>
      </c>
      <c r="G97" s="8" t="str">
        <f>(divky!G92)</f>
        <v> </v>
      </c>
      <c r="H97" s="8">
        <f>(divky!H92)</f>
        <v>0</v>
      </c>
      <c r="I97" s="8" t="str">
        <f>(divky!I92)</f>
        <v> </v>
      </c>
      <c r="J97" s="8">
        <f>(divky!J92)</f>
        <v>0</v>
      </c>
      <c r="K97" s="8" t="str">
        <f>(divky!K92)</f>
        <v> </v>
      </c>
      <c r="L97" s="8">
        <f>(divky!L92)</f>
        <v>0</v>
      </c>
      <c r="M97" s="8" t="str">
        <f>(divky!M92)</f>
        <v> </v>
      </c>
      <c r="N97" s="8">
        <f>(divky!N92)</f>
        <v>0</v>
      </c>
      <c r="O97" s="8">
        <f>(divky!O92)</f>
      </c>
      <c r="P97" s="8">
        <f>(divky!P92)</f>
      </c>
      <c r="Q97" s="8">
        <f>(divky!Q92)</f>
        <v>0</v>
      </c>
    </row>
    <row r="98" spans="1:17" ht="15">
      <c r="A98" s="8" t="str">
        <f>(divky!A93)</f>
        <v>97.</v>
      </c>
      <c r="B98" s="8">
        <f>(divky!B93)</f>
        <v>0</v>
      </c>
      <c r="C98" s="8">
        <f>(divky!C93)</f>
      </c>
      <c r="D98" s="8">
        <f>(divky!D93)</f>
        <v>0</v>
      </c>
      <c r="E98" s="8" t="str">
        <f>(divky!E93)</f>
        <v> </v>
      </c>
      <c r="F98" s="8">
        <f>(divky!F93)</f>
        <v>0</v>
      </c>
      <c r="G98" s="8" t="str">
        <f>(divky!G93)</f>
        <v> </v>
      </c>
      <c r="H98" s="8">
        <f>(divky!H93)</f>
        <v>0</v>
      </c>
      <c r="I98" s="8" t="str">
        <f>(divky!I93)</f>
        <v> </v>
      </c>
      <c r="J98" s="8">
        <f>(divky!J93)</f>
        <v>0</v>
      </c>
      <c r="K98" s="8" t="str">
        <f>(divky!K93)</f>
        <v> </v>
      </c>
      <c r="L98" s="8">
        <f>(divky!L93)</f>
        <v>0</v>
      </c>
      <c r="M98" s="8" t="str">
        <f>(divky!M93)</f>
        <v> </v>
      </c>
      <c r="N98" s="8">
        <f>(divky!N93)</f>
        <v>0</v>
      </c>
      <c r="O98" s="8">
        <f>(divky!O93)</f>
      </c>
      <c r="P98" s="8">
        <f>(divky!P93)</f>
      </c>
      <c r="Q98" s="8">
        <f>(divky!Q93)</f>
        <v>0</v>
      </c>
    </row>
    <row r="99" spans="1:17" ht="15">
      <c r="A99" s="8" t="str">
        <f>(divky!A94)</f>
        <v>98.</v>
      </c>
      <c r="B99" s="8">
        <f>(divky!B94)</f>
        <v>0</v>
      </c>
      <c r="C99" s="8">
        <f>(divky!C94)</f>
      </c>
      <c r="D99" s="8">
        <f>(divky!D94)</f>
        <v>0</v>
      </c>
      <c r="E99" s="8" t="str">
        <f>(divky!E94)</f>
        <v> </v>
      </c>
      <c r="F99" s="8">
        <f>(divky!F94)</f>
        <v>0</v>
      </c>
      <c r="G99" s="8" t="str">
        <f>(divky!G94)</f>
        <v> </v>
      </c>
      <c r="H99" s="8">
        <f>(divky!H94)</f>
        <v>0</v>
      </c>
      <c r="I99" s="8" t="str">
        <f>(divky!I94)</f>
        <v> </v>
      </c>
      <c r="J99" s="8">
        <f>(divky!J94)</f>
        <v>0</v>
      </c>
      <c r="K99" s="8" t="str">
        <f>(divky!K94)</f>
        <v> </v>
      </c>
      <c r="L99" s="8">
        <f>(divky!L94)</f>
        <v>0</v>
      </c>
      <c r="M99" s="8" t="str">
        <f>(divky!M94)</f>
        <v> </v>
      </c>
      <c r="N99" s="8">
        <f>(divky!N94)</f>
        <v>0</v>
      </c>
      <c r="O99" s="8">
        <f>(divky!O94)</f>
      </c>
      <c r="P99" s="8">
        <f>(divky!P94)</f>
      </c>
      <c r="Q99" s="8">
        <f>(divky!Q94)</f>
        <v>0</v>
      </c>
    </row>
    <row r="100" spans="1:17" ht="15">
      <c r="A100" s="8" t="str">
        <f>(divky!A95)</f>
        <v>99.</v>
      </c>
      <c r="B100" s="8">
        <f>(divky!B95)</f>
        <v>0</v>
      </c>
      <c r="C100" s="8">
        <f>(divky!C95)</f>
      </c>
      <c r="D100" s="8">
        <f>(divky!D95)</f>
        <v>0</v>
      </c>
      <c r="E100" s="8" t="str">
        <f>(divky!E95)</f>
        <v> </v>
      </c>
      <c r="F100" s="8">
        <f>(divky!F95)</f>
        <v>0</v>
      </c>
      <c r="G100" s="8" t="str">
        <f>(divky!G95)</f>
        <v> </v>
      </c>
      <c r="H100" s="8">
        <f>(divky!H95)</f>
        <v>0</v>
      </c>
      <c r="I100" s="8" t="str">
        <f>(divky!I95)</f>
        <v> </v>
      </c>
      <c r="J100" s="8">
        <f>(divky!J95)</f>
        <v>0</v>
      </c>
      <c r="K100" s="8" t="str">
        <f>(divky!K95)</f>
        <v> </v>
      </c>
      <c r="L100" s="8">
        <f>(divky!L95)</f>
        <v>0</v>
      </c>
      <c r="M100" s="8" t="str">
        <f>(divky!M95)</f>
        <v> </v>
      </c>
      <c r="N100" s="8">
        <f>(divky!N95)</f>
        <v>0</v>
      </c>
      <c r="O100" s="8">
        <f>(divky!O95)</f>
      </c>
      <c r="P100" s="8">
        <f>(divky!P95)</f>
      </c>
      <c r="Q100" s="8">
        <f>(divky!Q95)</f>
        <v>0</v>
      </c>
    </row>
    <row r="101" spans="1:17" ht="15">
      <c r="A101" s="8" t="str">
        <f>(divky!A96)</f>
        <v>100.</v>
      </c>
      <c r="B101" s="8">
        <f>(divky!B96)</f>
        <v>0</v>
      </c>
      <c r="C101" s="8">
        <f>(divky!C96)</f>
      </c>
      <c r="D101" s="8">
        <f>(divky!D96)</f>
        <v>0</v>
      </c>
      <c r="E101" s="8" t="str">
        <f>(divky!E96)</f>
        <v> </v>
      </c>
      <c r="F101" s="8">
        <f>(divky!F96)</f>
        <v>0</v>
      </c>
      <c r="G101" s="8" t="str">
        <f>(divky!G96)</f>
        <v> </v>
      </c>
      <c r="H101" s="8">
        <f>(divky!H96)</f>
        <v>0</v>
      </c>
      <c r="I101" s="8" t="str">
        <f>(divky!I96)</f>
        <v> </v>
      </c>
      <c r="J101" s="8">
        <f>(divky!J96)</f>
        <v>0</v>
      </c>
      <c r="K101" s="8" t="str">
        <f>(divky!K96)</f>
        <v> </v>
      </c>
      <c r="L101" s="8">
        <f>(divky!L96)</f>
        <v>0</v>
      </c>
      <c r="M101" s="8" t="str">
        <f>(divky!M96)</f>
        <v> </v>
      </c>
      <c r="N101" s="8">
        <f>(divky!N96)</f>
        <v>0</v>
      </c>
      <c r="O101" s="8">
        <f>(divky!O96)</f>
      </c>
      <c r="P101" s="8">
        <f>(divky!P96)</f>
      </c>
      <c r="Q101" s="8">
        <f>(divky!Q96)</f>
        <v>0</v>
      </c>
    </row>
    <row r="102" spans="1:17" ht="15">
      <c r="A102" s="8">
        <f>(divky!A97)</f>
        <v>0</v>
      </c>
      <c r="B102" s="8">
        <f>(divky!B97)</f>
        <v>0</v>
      </c>
      <c r="C102" s="8">
        <f>(divky!C97)</f>
        <v>0</v>
      </c>
      <c r="D102" s="8">
        <f>(divky!D97)</f>
        <v>0</v>
      </c>
      <c r="E102" s="8">
        <f>(divky!E97)</f>
        <v>0</v>
      </c>
      <c r="F102" s="8">
        <f>(divky!F97)</f>
        <v>0</v>
      </c>
      <c r="G102" s="8">
        <f>(divky!G97)</f>
        <v>0</v>
      </c>
      <c r="H102" s="8">
        <f>(divky!H97)</f>
        <v>0</v>
      </c>
      <c r="I102" s="8">
        <f>(divky!I97)</f>
        <v>0</v>
      </c>
      <c r="J102" s="8">
        <f>(divky!J97)</f>
        <v>0</v>
      </c>
      <c r="K102" s="8">
        <f>(divky!K97)</f>
        <v>0</v>
      </c>
      <c r="L102" s="8">
        <f>(divky!L97)</f>
        <v>0</v>
      </c>
      <c r="M102" s="8">
        <f>(divky!M97)</f>
        <v>0</v>
      </c>
      <c r="N102" s="8">
        <f>(divky!N97)</f>
        <v>0</v>
      </c>
      <c r="O102" s="8">
        <f>(divky!O97)</f>
        <v>0</v>
      </c>
      <c r="P102" s="8">
        <f>(divky!P97)</f>
        <v>0</v>
      </c>
      <c r="Q102" s="8">
        <f>(divky!Q97)</f>
        <v>0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H12" sqref="H12"/>
    </sheetView>
  </sheetViews>
  <sheetFormatPr defaultColWidth="9.00390625" defaultRowHeight="12.75"/>
  <cols>
    <col min="2" max="2" width="14.75390625" style="0" customWidth="1"/>
  </cols>
  <sheetData>
    <row r="1" spans="1:3" ht="13.5" thickBot="1">
      <c r="A1" s="17" t="s">
        <v>74</v>
      </c>
      <c r="B1" s="18" t="s">
        <v>15</v>
      </c>
      <c r="C1" s="19" t="s">
        <v>16</v>
      </c>
    </row>
    <row r="2" spans="1:3" ht="12.75">
      <c r="A2" s="15" t="s">
        <v>8</v>
      </c>
      <c r="B2" s="16" t="str">
        <f>(divky!S7)</f>
        <v>Přeštice</v>
      </c>
      <c r="C2" s="16">
        <f>(divky!T7)</f>
        <v>6191</v>
      </c>
    </row>
    <row r="3" spans="1:3" ht="12.75">
      <c r="A3" s="13" t="s">
        <v>9</v>
      </c>
      <c r="B3" s="16" t="str">
        <f>(divky!S4)</f>
        <v>Sušice Lerch</v>
      </c>
      <c r="C3" s="16">
        <f>(divky!T4)</f>
        <v>6085</v>
      </c>
    </row>
    <row r="4" spans="1:3" ht="12.75">
      <c r="A4" s="15" t="s">
        <v>10</v>
      </c>
      <c r="B4" s="16" t="str">
        <f>(divky!S2)</f>
        <v>Kralovice</v>
      </c>
      <c r="C4" s="16">
        <f>(divky!T2)</f>
        <v>5518</v>
      </c>
    </row>
    <row r="5" spans="1:3" ht="12.75">
      <c r="A5" s="13" t="s">
        <v>11</v>
      </c>
      <c r="B5" s="16" t="str">
        <f>(divky!S3)</f>
        <v>Domažlice Ko</v>
      </c>
      <c r="C5" s="16">
        <f>(divky!T3)</f>
        <v>5449</v>
      </c>
    </row>
    <row r="6" spans="1:3" ht="12.75">
      <c r="A6" s="15" t="s">
        <v>12</v>
      </c>
      <c r="B6" s="16" t="str">
        <f>(divky!S6)</f>
        <v>Tachov Zárečná</v>
      </c>
      <c r="C6" s="16">
        <f>(divky!T6)</f>
        <v>5079</v>
      </c>
    </row>
    <row r="7" spans="1:3" ht="12.75">
      <c r="A7" s="13"/>
      <c r="B7" s="16">
        <f>(divky!S8)</f>
      </c>
      <c r="C7" s="16"/>
    </row>
    <row r="8" spans="1:3" ht="12.75">
      <c r="A8" s="15"/>
      <c r="B8" s="16">
        <f>(divky!S9)</f>
      </c>
      <c r="C8" s="16"/>
    </row>
    <row r="9" spans="1:3" ht="12.75">
      <c r="A9" s="13"/>
      <c r="B9" s="16">
        <f>(divky!S10)</f>
      </c>
      <c r="C9" s="16"/>
    </row>
    <row r="10" spans="1:3" ht="12.75">
      <c r="A10" s="15"/>
      <c r="B10" s="16">
        <f>(divky!S11)</f>
      </c>
      <c r="C10" s="16"/>
    </row>
    <row r="11" spans="1:3" ht="12.75">
      <c r="A11" s="13" t="s">
        <v>27</v>
      </c>
      <c r="B11" s="16"/>
      <c r="C11" s="16"/>
    </row>
    <row r="12" spans="1:3" ht="12.75">
      <c r="A12" s="15" t="s">
        <v>29</v>
      </c>
      <c r="B12" s="16"/>
      <c r="C12" s="16"/>
    </row>
    <row r="13" spans="1:3" ht="12.75">
      <c r="A13" s="13" t="s">
        <v>30</v>
      </c>
      <c r="B13" s="16"/>
      <c r="C13" s="16"/>
    </row>
    <row r="14" spans="1:3" ht="12.75">
      <c r="A14" s="15" t="s">
        <v>31</v>
      </c>
      <c r="B14" s="16"/>
      <c r="C14" s="16"/>
    </row>
    <row r="15" spans="1:3" ht="12.75">
      <c r="A15" s="13" t="s">
        <v>32</v>
      </c>
      <c r="B15" s="16"/>
      <c r="C15" s="16"/>
    </row>
    <row r="16" spans="1:3" ht="12.75">
      <c r="A16" s="15" t="s">
        <v>33</v>
      </c>
      <c r="B16" s="16"/>
      <c r="C16" s="16"/>
    </row>
    <row r="17" spans="1:3" ht="12.75">
      <c r="A17" s="13" t="s">
        <v>34</v>
      </c>
      <c r="B17" s="16"/>
      <c r="C17" s="16"/>
    </row>
    <row r="18" spans="1:3" ht="12.75">
      <c r="A18" s="15" t="s">
        <v>35</v>
      </c>
      <c r="B18" s="16"/>
      <c r="C18" s="16"/>
    </row>
    <row r="19" spans="1:3" ht="12.75">
      <c r="A19" s="13" t="s">
        <v>36</v>
      </c>
      <c r="B19" s="16"/>
      <c r="C19" s="16"/>
    </row>
    <row r="20" spans="1:3" ht="12.75">
      <c r="A20" s="15" t="s">
        <v>37</v>
      </c>
      <c r="B20" s="16"/>
      <c r="C20" s="16"/>
    </row>
    <row r="21" spans="1:3" ht="12.75">
      <c r="A21" s="15" t="s">
        <v>38</v>
      </c>
      <c r="B21" s="16"/>
      <c r="C21" s="1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36"/>
  <sheetViews>
    <sheetView zoomScale="70" zoomScaleNormal="70" zoomScalePageLayoutView="0" workbookViewId="0" topLeftCell="A1">
      <selection activeCell="T18" sqref="T18"/>
    </sheetView>
  </sheetViews>
  <sheetFormatPr defaultColWidth="9.00390625" defaultRowHeight="12.75"/>
  <cols>
    <col min="1" max="1" width="7.00390625" style="0" customWidth="1"/>
    <col min="2" max="2" width="17.375" style="0" customWidth="1"/>
    <col min="3" max="3" width="7.25390625" style="0" customWidth="1"/>
    <col min="4" max="4" width="23.625" style="0" customWidth="1"/>
    <col min="5" max="5" width="7.875" style="0" customWidth="1"/>
    <col min="6" max="6" width="10.75390625" style="0" bestFit="1" customWidth="1"/>
    <col min="7" max="7" width="7.25390625" style="0" customWidth="1"/>
    <col min="8" max="8" width="9.375" style="0" customWidth="1"/>
    <col min="10" max="10" width="18.625" style="0" customWidth="1"/>
    <col min="12" max="12" width="19.125" style="0" customWidth="1"/>
    <col min="14" max="14" width="10.75390625" style="0" bestFit="1" customWidth="1"/>
  </cols>
  <sheetData>
    <row r="1" spans="1:9" ht="13.5" thickBot="1">
      <c r="A1" t="s">
        <v>115</v>
      </c>
      <c r="I1" t="s">
        <v>115</v>
      </c>
    </row>
    <row r="2" spans="1:16" ht="15.75">
      <c r="A2" s="128" t="s">
        <v>143</v>
      </c>
      <c r="B2" s="128"/>
      <c r="C2" s="129"/>
      <c r="D2" s="130"/>
      <c r="E2" s="130"/>
      <c r="H2" s="131" t="s">
        <v>116</v>
      </c>
      <c r="I2" s="128" t="s">
        <v>143</v>
      </c>
      <c r="J2" s="128"/>
      <c r="K2" s="129"/>
      <c r="L2" s="130"/>
      <c r="M2" s="130"/>
      <c r="P2" s="131" t="s">
        <v>116</v>
      </c>
    </row>
    <row r="3" spans="1:16" ht="12.75">
      <c r="A3" s="130" t="s">
        <v>180</v>
      </c>
      <c r="C3" s="132"/>
      <c r="D3" s="130"/>
      <c r="E3" s="130" t="s">
        <v>118</v>
      </c>
      <c r="F3" s="133"/>
      <c r="H3" s="134" t="s">
        <v>119</v>
      </c>
      <c r="I3" s="130" t="s">
        <v>180</v>
      </c>
      <c r="K3" s="132"/>
      <c r="L3" s="130"/>
      <c r="M3" s="130" t="s">
        <v>118</v>
      </c>
      <c r="N3" s="133"/>
      <c r="P3" s="134" t="s">
        <v>119</v>
      </c>
    </row>
    <row r="4" spans="4:16" ht="12.75">
      <c r="D4" t="s">
        <v>120</v>
      </c>
      <c r="H4" s="134"/>
      <c r="L4" t="s">
        <v>120</v>
      </c>
      <c r="P4" s="134"/>
    </row>
    <row r="5" spans="2:16" ht="13.5" thickBot="1">
      <c r="B5" s="218" t="s">
        <v>121</v>
      </c>
      <c r="D5" s="217" t="s">
        <v>182</v>
      </c>
      <c r="E5" s="132"/>
      <c r="H5" s="134"/>
      <c r="J5" s="219" t="s">
        <v>121</v>
      </c>
      <c r="L5" s="220" t="s">
        <v>195</v>
      </c>
      <c r="M5" s="229"/>
      <c r="P5" s="134"/>
    </row>
    <row r="6" spans="1:16" ht="26.25" thickBot="1">
      <c r="A6" s="182" t="s">
        <v>144</v>
      </c>
      <c r="B6" s="18" t="s">
        <v>21</v>
      </c>
      <c r="C6" s="136" t="s">
        <v>124</v>
      </c>
      <c r="D6" s="136" t="s">
        <v>125</v>
      </c>
      <c r="E6" s="18" t="s">
        <v>126</v>
      </c>
      <c r="F6" s="137" t="s">
        <v>127</v>
      </c>
      <c r="G6" s="137" t="s">
        <v>128</v>
      </c>
      <c r="H6" s="184" t="s">
        <v>129</v>
      </c>
      <c r="I6" s="182" t="s">
        <v>123</v>
      </c>
      <c r="J6" s="18" t="s">
        <v>21</v>
      </c>
      <c r="K6" s="136" t="s">
        <v>124</v>
      </c>
      <c r="L6" s="136" t="s">
        <v>125</v>
      </c>
      <c r="M6" s="18" t="s">
        <v>126</v>
      </c>
      <c r="N6" s="137" t="s">
        <v>127</v>
      </c>
      <c r="O6" s="137" t="s">
        <v>128</v>
      </c>
      <c r="P6" s="138" t="s">
        <v>129</v>
      </c>
    </row>
    <row r="7" spans="1:16" ht="12.75">
      <c r="A7" s="16"/>
      <c r="B7" s="139" t="s">
        <v>130</v>
      </c>
      <c r="C7" s="16"/>
      <c r="D7" s="16"/>
      <c r="E7" s="16"/>
      <c r="F7" s="237"/>
      <c r="G7" s="16"/>
      <c r="H7" s="144"/>
      <c r="I7" s="16"/>
      <c r="J7" s="139" t="s">
        <v>177</v>
      </c>
      <c r="K7" s="16"/>
      <c r="L7" s="16"/>
      <c r="M7" s="16"/>
      <c r="N7" s="16"/>
      <c r="O7" s="16"/>
      <c r="P7" s="16"/>
    </row>
    <row r="8" spans="1:16" ht="16.5" customHeight="1">
      <c r="A8" s="12"/>
      <c r="B8" s="12"/>
      <c r="C8" s="141"/>
      <c r="D8" s="12"/>
      <c r="E8" s="142">
        <v>1</v>
      </c>
      <c r="F8" s="143"/>
      <c r="G8" s="12"/>
      <c r="H8" s="140"/>
      <c r="I8" s="12"/>
      <c r="J8" s="160"/>
      <c r="K8" s="141"/>
      <c r="L8" s="160"/>
      <c r="M8" s="142">
        <v>1</v>
      </c>
      <c r="N8" s="143"/>
      <c r="O8" s="12"/>
      <c r="P8" s="12"/>
    </row>
    <row r="9" spans="1:16" ht="16.5" customHeight="1">
      <c r="A9" s="12"/>
      <c r="B9" s="12"/>
      <c r="C9" s="141"/>
      <c r="D9" s="12"/>
      <c r="E9" s="142">
        <v>2</v>
      </c>
      <c r="F9" s="143"/>
      <c r="G9" s="12"/>
      <c r="H9" s="140"/>
      <c r="I9" s="12"/>
      <c r="J9" s="160"/>
      <c r="K9" s="141"/>
      <c r="L9" s="160"/>
      <c r="M9" s="142">
        <v>2</v>
      </c>
      <c r="N9" s="143"/>
      <c r="O9" s="12"/>
      <c r="P9" s="12"/>
    </row>
    <row r="10" spans="1:16" ht="16.5" customHeight="1">
      <c r="A10" s="12"/>
      <c r="B10" s="12"/>
      <c r="C10" s="141"/>
      <c r="D10" s="12"/>
      <c r="E10" s="142">
        <v>3</v>
      </c>
      <c r="F10" s="143"/>
      <c r="G10" s="12"/>
      <c r="H10" s="140"/>
      <c r="I10" s="12"/>
      <c r="J10" s="160"/>
      <c r="K10" s="141"/>
      <c r="L10" s="160"/>
      <c r="M10" s="142">
        <v>3</v>
      </c>
      <c r="N10" s="143"/>
      <c r="O10" s="12"/>
      <c r="P10" s="12"/>
    </row>
    <row r="11" spans="1:16" ht="16.5" customHeight="1">
      <c r="A11" s="12"/>
      <c r="B11" s="12"/>
      <c r="C11" s="141"/>
      <c r="D11" s="12"/>
      <c r="E11" s="142">
        <v>4</v>
      </c>
      <c r="F11" s="143"/>
      <c r="G11" s="12"/>
      <c r="H11" s="140"/>
      <c r="I11" s="12"/>
      <c r="J11" s="160"/>
      <c r="K11" s="141"/>
      <c r="L11" s="160"/>
      <c r="M11" s="142">
        <v>4</v>
      </c>
      <c r="N11" s="143"/>
      <c r="O11" s="12"/>
      <c r="P11" s="12"/>
    </row>
    <row r="12" spans="1:16" ht="16.5" customHeight="1">
      <c r="A12" s="12"/>
      <c r="B12" s="12"/>
      <c r="C12" s="141"/>
      <c r="D12" s="12"/>
      <c r="E12" s="142">
        <v>5</v>
      </c>
      <c r="F12" s="143"/>
      <c r="G12" s="12"/>
      <c r="H12" s="140"/>
      <c r="I12" s="12"/>
      <c r="J12" s="160"/>
      <c r="K12" s="141"/>
      <c r="L12" s="160"/>
      <c r="M12" s="142">
        <v>5</v>
      </c>
      <c r="N12" s="143"/>
      <c r="O12" s="12"/>
      <c r="P12" s="12"/>
    </row>
    <row r="13" spans="1:16" ht="16.5" customHeight="1">
      <c r="A13" s="12"/>
      <c r="B13" s="12"/>
      <c r="C13" s="141"/>
      <c r="D13" s="12"/>
      <c r="E13" s="142">
        <v>6</v>
      </c>
      <c r="F13" s="143"/>
      <c r="G13" s="12"/>
      <c r="H13" s="140"/>
      <c r="I13" s="12"/>
      <c r="J13" s="160"/>
      <c r="K13" s="141"/>
      <c r="L13" s="160"/>
      <c r="M13" s="142">
        <v>6</v>
      </c>
      <c r="N13" s="143"/>
      <c r="O13" s="12"/>
      <c r="P13" s="12"/>
    </row>
    <row r="14" spans="1:16" ht="13.5" thickBot="1">
      <c r="A14" s="165"/>
      <c r="B14" s="148"/>
      <c r="C14" s="148"/>
      <c r="D14" s="148"/>
      <c r="E14" s="163"/>
      <c r="F14" s="164"/>
      <c r="G14" s="165"/>
      <c r="H14" s="162"/>
      <c r="I14" s="165"/>
      <c r="J14" s="148"/>
      <c r="K14" s="148"/>
      <c r="L14" s="148"/>
      <c r="M14" s="163"/>
      <c r="N14" s="164"/>
      <c r="O14" s="165"/>
      <c r="P14" s="165"/>
    </row>
    <row r="15" spans="1:16" ht="12.75">
      <c r="A15" s="16"/>
      <c r="B15" s="139" t="s">
        <v>131</v>
      </c>
      <c r="C15" s="145"/>
      <c r="D15" s="145"/>
      <c r="E15" s="146"/>
      <c r="F15" s="147"/>
      <c r="G15" s="16"/>
      <c r="H15" s="144"/>
      <c r="I15" s="16"/>
      <c r="J15" s="139" t="s">
        <v>178</v>
      </c>
      <c r="K15" s="145"/>
      <c r="L15" s="145"/>
      <c r="M15" s="146"/>
      <c r="N15" s="147"/>
      <c r="O15" s="16"/>
      <c r="P15" s="16"/>
    </row>
    <row r="16" spans="1:16" ht="16.5" customHeight="1">
      <c r="A16" s="12"/>
      <c r="B16" s="12"/>
      <c r="C16" s="141"/>
      <c r="D16" s="12"/>
      <c r="E16" s="142">
        <v>1</v>
      </c>
      <c r="F16" s="143"/>
      <c r="G16" s="12"/>
      <c r="H16" s="140"/>
      <c r="I16" s="12"/>
      <c r="J16" s="160"/>
      <c r="K16" s="141"/>
      <c r="L16" s="160"/>
      <c r="M16" s="142">
        <v>1</v>
      </c>
      <c r="N16" s="143"/>
      <c r="O16" s="12"/>
      <c r="P16" s="12"/>
    </row>
    <row r="17" spans="1:16" ht="16.5" customHeight="1">
      <c r="A17" s="16"/>
      <c r="B17" s="12"/>
      <c r="C17" s="141"/>
      <c r="D17" s="12"/>
      <c r="E17" s="146">
        <v>2</v>
      </c>
      <c r="F17" s="147"/>
      <c r="G17" s="16"/>
      <c r="H17" s="144"/>
      <c r="I17" s="16"/>
      <c r="J17" s="160"/>
      <c r="K17" s="141"/>
      <c r="L17" s="160"/>
      <c r="M17" s="146">
        <v>2</v>
      </c>
      <c r="N17" s="147"/>
      <c r="O17" s="16"/>
      <c r="P17" s="16"/>
    </row>
    <row r="18" spans="1:16" ht="16.5" customHeight="1">
      <c r="A18" s="12"/>
      <c r="B18" s="12"/>
      <c r="C18" s="141"/>
      <c r="D18" s="12"/>
      <c r="E18" s="142">
        <v>3</v>
      </c>
      <c r="F18" s="143"/>
      <c r="G18" s="12"/>
      <c r="H18" s="140"/>
      <c r="I18" s="12"/>
      <c r="J18" s="160"/>
      <c r="K18" s="141"/>
      <c r="L18" s="160"/>
      <c r="M18" s="142">
        <v>3</v>
      </c>
      <c r="N18" s="143"/>
      <c r="O18" s="12"/>
      <c r="P18" s="12"/>
    </row>
    <row r="19" spans="1:16" ht="16.5" customHeight="1">
      <c r="A19" s="12"/>
      <c r="B19" s="12"/>
      <c r="C19" s="141"/>
      <c r="D19" s="12"/>
      <c r="E19" s="142">
        <v>4</v>
      </c>
      <c r="F19" s="143"/>
      <c r="G19" s="12"/>
      <c r="H19" s="140"/>
      <c r="I19" s="12"/>
      <c r="J19" s="160"/>
      <c r="K19" s="141"/>
      <c r="L19" s="160"/>
      <c r="M19" s="142">
        <v>4</v>
      </c>
      <c r="N19" s="143"/>
      <c r="O19" s="12"/>
      <c r="P19" s="12"/>
    </row>
    <row r="20" spans="1:16" ht="16.5" customHeight="1">
      <c r="A20" s="12"/>
      <c r="B20" s="12"/>
      <c r="C20" s="141"/>
      <c r="D20" s="12"/>
      <c r="E20" s="142">
        <v>5</v>
      </c>
      <c r="F20" s="143"/>
      <c r="G20" s="12"/>
      <c r="H20" s="140"/>
      <c r="I20" s="12"/>
      <c r="J20" s="160"/>
      <c r="K20" s="141"/>
      <c r="L20" s="160"/>
      <c r="M20" s="142">
        <v>5</v>
      </c>
      <c r="N20" s="143"/>
      <c r="O20" s="12"/>
      <c r="P20" s="12"/>
    </row>
    <row r="21" spans="1:16" ht="16.5" customHeight="1">
      <c r="A21" s="12"/>
      <c r="B21" s="12"/>
      <c r="C21" s="141"/>
      <c r="D21" s="12"/>
      <c r="E21" s="142">
        <v>6</v>
      </c>
      <c r="F21" s="143"/>
      <c r="G21" s="12"/>
      <c r="H21" s="140"/>
      <c r="I21" s="12"/>
      <c r="J21" s="141"/>
      <c r="K21" s="141"/>
      <c r="L21" s="141"/>
      <c r="M21" s="142">
        <v>6</v>
      </c>
      <c r="N21" s="143"/>
      <c r="O21" s="12"/>
      <c r="P21" s="12"/>
    </row>
    <row r="22" spans="1:16" ht="13.5" thickBot="1">
      <c r="A22" s="165"/>
      <c r="B22" s="148"/>
      <c r="C22" s="148"/>
      <c r="D22" s="148"/>
      <c r="E22" s="163"/>
      <c r="F22" s="164"/>
      <c r="G22" s="165"/>
      <c r="H22" s="162"/>
      <c r="I22" s="165"/>
      <c r="J22" s="148"/>
      <c r="K22" s="148"/>
      <c r="L22" s="148"/>
      <c r="M22" s="163"/>
      <c r="N22" s="164"/>
      <c r="O22" s="165"/>
      <c r="P22" s="165"/>
    </row>
    <row r="23" spans="1:16" ht="12.75">
      <c r="A23" s="16"/>
      <c r="B23" s="139" t="s">
        <v>132</v>
      </c>
      <c r="C23" s="145"/>
      <c r="D23" s="12"/>
      <c r="E23" s="146"/>
      <c r="F23" s="147"/>
      <c r="G23" s="16"/>
      <c r="H23" s="144"/>
      <c r="I23" s="16"/>
      <c r="J23" s="139" t="s">
        <v>186</v>
      </c>
      <c r="K23" s="145"/>
      <c r="L23" s="145"/>
      <c r="M23" s="146"/>
      <c r="N23" s="147"/>
      <c r="O23" s="16"/>
      <c r="P23" s="16"/>
    </row>
    <row r="24" spans="1:16" ht="16.5" customHeight="1">
      <c r="A24" s="12"/>
      <c r="B24" s="12"/>
      <c r="C24" s="141"/>
      <c r="D24" s="12"/>
      <c r="E24" s="142">
        <v>1</v>
      </c>
      <c r="F24" s="143"/>
      <c r="G24" s="12"/>
      <c r="H24" s="140"/>
      <c r="I24" s="12"/>
      <c r="J24" s="160"/>
      <c r="K24" s="141"/>
      <c r="L24" s="160"/>
      <c r="M24" s="142">
        <v>1</v>
      </c>
      <c r="N24" s="143"/>
      <c r="O24" s="12"/>
      <c r="P24" s="12"/>
    </row>
    <row r="25" spans="1:16" ht="16.5" customHeight="1">
      <c r="A25" s="12"/>
      <c r="B25" s="12"/>
      <c r="C25" s="141"/>
      <c r="D25" s="12"/>
      <c r="E25" s="142">
        <v>2</v>
      </c>
      <c r="F25" s="149"/>
      <c r="G25" s="12"/>
      <c r="H25" s="140"/>
      <c r="I25" s="12"/>
      <c r="J25" s="160"/>
      <c r="K25" s="141"/>
      <c r="L25" s="160"/>
      <c r="M25" s="142">
        <v>2</v>
      </c>
      <c r="N25" s="149"/>
      <c r="O25" s="12"/>
      <c r="P25" s="12"/>
    </row>
    <row r="26" spans="1:16" ht="16.5" customHeight="1">
      <c r="A26" s="12"/>
      <c r="B26" s="12"/>
      <c r="C26" s="141"/>
      <c r="D26" s="12"/>
      <c r="E26" s="150">
        <v>3</v>
      </c>
      <c r="F26" s="143"/>
      <c r="G26" s="12"/>
      <c r="H26" s="140"/>
      <c r="I26" s="12"/>
      <c r="J26" s="160"/>
      <c r="K26" s="141"/>
      <c r="L26" s="160"/>
      <c r="M26" s="150">
        <v>3</v>
      </c>
      <c r="N26" s="143"/>
      <c r="O26" s="12"/>
      <c r="P26" s="12"/>
    </row>
    <row r="27" spans="1:16" ht="16.5" customHeight="1">
      <c r="A27" s="183"/>
      <c r="B27" s="12"/>
      <c r="C27" s="141"/>
      <c r="D27" s="12"/>
      <c r="E27" s="150">
        <v>4</v>
      </c>
      <c r="F27" s="143"/>
      <c r="G27" s="12"/>
      <c r="H27" s="140"/>
      <c r="I27" s="183"/>
      <c r="J27" s="160"/>
      <c r="K27" s="141"/>
      <c r="L27" s="160"/>
      <c r="M27" s="150">
        <v>4</v>
      </c>
      <c r="N27" s="143"/>
      <c r="O27" s="12"/>
      <c r="P27" s="12"/>
    </row>
    <row r="28" spans="1:16" ht="16.5" customHeight="1">
      <c r="A28" s="12"/>
      <c r="B28" s="12"/>
      <c r="C28" s="141"/>
      <c r="D28" s="12"/>
      <c r="E28" s="142">
        <v>3</v>
      </c>
      <c r="F28" s="143"/>
      <c r="G28" s="12"/>
      <c r="H28" s="140"/>
      <c r="I28" s="12"/>
      <c r="J28" s="160"/>
      <c r="K28" s="141"/>
      <c r="L28" s="160"/>
      <c r="M28" s="142">
        <v>3</v>
      </c>
      <c r="N28" s="143"/>
      <c r="O28" s="12"/>
      <c r="P28" s="12"/>
    </row>
    <row r="29" spans="1:16" ht="16.5" customHeight="1">
      <c r="A29" s="12"/>
      <c r="B29" s="12"/>
      <c r="C29" s="141"/>
      <c r="D29" s="12"/>
      <c r="E29" s="142">
        <v>4</v>
      </c>
      <c r="F29" s="143"/>
      <c r="G29" s="12"/>
      <c r="H29" s="140"/>
      <c r="I29" s="12"/>
      <c r="J29" s="141"/>
      <c r="K29" s="141"/>
      <c r="L29" s="141"/>
      <c r="M29" s="142">
        <v>4</v>
      </c>
      <c r="N29" s="143"/>
      <c r="O29" s="12"/>
      <c r="P29" s="12"/>
    </row>
    <row r="30" spans="1:16" ht="13.5" thickBot="1">
      <c r="A30" s="165"/>
      <c r="B30" s="148"/>
      <c r="C30" s="148"/>
      <c r="D30" s="148"/>
      <c r="E30" s="167"/>
      <c r="F30" s="164"/>
      <c r="G30" s="165"/>
      <c r="H30" s="162"/>
      <c r="I30" s="165"/>
      <c r="J30" s="148"/>
      <c r="K30" s="148"/>
      <c r="L30" s="148"/>
      <c r="M30" s="167"/>
      <c r="N30" s="164"/>
      <c r="O30" s="165"/>
      <c r="P30" s="165"/>
    </row>
    <row r="31" spans="1:16" ht="12.75">
      <c r="A31" s="16"/>
      <c r="B31" s="139" t="s">
        <v>133</v>
      </c>
      <c r="C31" s="145"/>
      <c r="D31" s="145"/>
      <c r="E31" s="166"/>
      <c r="F31" s="147"/>
      <c r="G31" s="16"/>
      <c r="H31" s="144"/>
      <c r="I31" s="16"/>
      <c r="J31" s="139" t="s">
        <v>190</v>
      </c>
      <c r="K31" s="145"/>
      <c r="L31" s="145"/>
      <c r="M31" s="166"/>
      <c r="N31" s="147"/>
      <c r="O31" s="16"/>
      <c r="P31" s="16"/>
    </row>
    <row r="32" spans="1:16" ht="16.5" customHeight="1">
      <c r="A32" s="12"/>
      <c r="B32" s="12"/>
      <c r="C32" s="141"/>
      <c r="D32" s="12"/>
      <c r="E32" s="150">
        <v>1</v>
      </c>
      <c r="F32" s="143"/>
      <c r="G32" s="12"/>
      <c r="H32" s="140"/>
      <c r="I32" s="12"/>
      <c r="J32" s="160"/>
      <c r="K32" s="141"/>
      <c r="L32" s="160"/>
      <c r="M32" s="150">
        <v>1</v>
      </c>
      <c r="N32" s="143"/>
      <c r="O32" s="12"/>
      <c r="P32" s="12"/>
    </row>
    <row r="33" spans="1:16" ht="16.5" customHeight="1">
      <c r="A33" s="12"/>
      <c r="B33" s="12"/>
      <c r="C33" s="141"/>
      <c r="D33" s="12"/>
      <c r="E33" s="150">
        <v>2</v>
      </c>
      <c r="F33" s="143"/>
      <c r="G33" s="12"/>
      <c r="H33" s="140"/>
      <c r="I33" s="12"/>
      <c r="J33" s="160"/>
      <c r="K33" s="141"/>
      <c r="L33" s="160"/>
      <c r="M33" s="150">
        <v>2</v>
      </c>
      <c r="N33" s="143"/>
      <c r="O33" s="12"/>
      <c r="P33" s="12"/>
    </row>
    <row r="34" spans="1:16" ht="16.5" customHeight="1">
      <c r="A34" s="12"/>
      <c r="B34" s="12"/>
      <c r="C34" s="141"/>
      <c r="D34" s="12"/>
      <c r="E34" s="142">
        <v>3</v>
      </c>
      <c r="F34" s="143"/>
      <c r="G34" s="12"/>
      <c r="H34" s="140"/>
      <c r="I34" s="12"/>
      <c r="J34" s="160"/>
      <c r="K34" s="141"/>
      <c r="L34" s="160"/>
      <c r="M34" s="142">
        <v>3</v>
      </c>
      <c r="N34" s="143"/>
      <c r="O34" s="12"/>
      <c r="P34" s="12"/>
    </row>
    <row r="35" spans="1:16" ht="16.5" customHeight="1">
      <c r="A35" s="12"/>
      <c r="B35" s="12"/>
      <c r="C35" s="141"/>
      <c r="D35" s="12"/>
      <c r="E35" s="142">
        <v>4</v>
      </c>
      <c r="F35" s="143"/>
      <c r="G35" s="12"/>
      <c r="H35" s="140"/>
      <c r="I35" s="12"/>
      <c r="J35" s="160"/>
      <c r="K35" s="141"/>
      <c r="L35" s="160"/>
      <c r="M35" s="142">
        <v>4</v>
      </c>
      <c r="N35" s="143"/>
      <c r="O35" s="12"/>
      <c r="P35" s="12"/>
    </row>
    <row r="36" spans="1:16" ht="16.5" customHeight="1">
      <c r="A36" s="12"/>
      <c r="B36" s="12"/>
      <c r="C36" s="141"/>
      <c r="D36" s="12"/>
      <c r="E36" s="142">
        <v>5</v>
      </c>
      <c r="F36" s="143"/>
      <c r="G36" s="12"/>
      <c r="H36" s="140"/>
      <c r="I36" s="12"/>
      <c r="J36" s="160"/>
      <c r="K36" s="141"/>
      <c r="L36" s="160"/>
      <c r="M36" s="142">
        <v>5</v>
      </c>
      <c r="N36" s="143"/>
      <c r="O36" s="12"/>
      <c r="P36" s="12"/>
    </row>
    <row r="37" spans="1:16" ht="16.5" customHeight="1">
      <c r="A37" s="12"/>
      <c r="B37" s="12"/>
      <c r="C37" s="141"/>
      <c r="D37" s="12"/>
      <c r="E37" s="150">
        <v>6</v>
      </c>
      <c r="F37" s="143"/>
      <c r="G37" s="12"/>
      <c r="H37" s="140"/>
      <c r="I37" s="12"/>
      <c r="J37" s="141"/>
      <c r="K37" s="141"/>
      <c r="L37" s="152"/>
      <c r="M37" s="150">
        <v>6</v>
      </c>
      <c r="N37" s="143"/>
      <c r="O37" s="12"/>
      <c r="P37" s="12"/>
    </row>
    <row r="38" spans="3:11" ht="12.75">
      <c r="C38" t="s">
        <v>134</v>
      </c>
      <c r="K38" t="s">
        <v>134</v>
      </c>
    </row>
    <row r="39" spans="3:11" ht="12.75">
      <c r="C39" t="s">
        <v>135</v>
      </c>
      <c r="K39" t="s">
        <v>135</v>
      </c>
    </row>
    <row r="41" spans="2:10" ht="12.75">
      <c r="B41" t="s">
        <v>136</v>
      </c>
      <c r="J41" t="s">
        <v>136</v>
      </c>
    </row>
    <row r="43" spans="2:14" ht="12.75">
      <c r="B43" s="155" t="s">
        <v>137</v>
      </c>
      <c r="C43" s="156"/>
      <c r="D43" s="155" t="s">
        <v>138</v>
      </c>
      <c r="E43" s="157"/>
      <c r="F43" s="156"/>
      <c r="J43" s="155" t="s">
        <v>137</v>
      </c>
      <c r="K43" s="156"/>
      <c r="L43" s="155" t="s">
        <v>138</v>
      </c>
      <c r="M43" s="157"/>
      <c r="N43" s="156"/>
    </row>
    <row r="44" spans="2:14" ht="12.75">
      <c r="B44" s="158" t="s">
        <v>139</v>
      </c>
      <c r="C44" s="159"/>
      <c r="D44" s="158" t="s">
        <v>140</v>
      </c>
      <c r="E44" s="151"/>
      <c r="F44" s="159"/>
      <c r="J44" s="158" t="s">
        <v>139</v>
      </c>
      <c r="K44" s="159"/>
      <c r="L44" s="158" t="s">
        <v>140</v>
      </c>
      <c r="M44" s="151"/>
      <c r="N44" s="159"/>
    </row>
    <row r="45" spans="2:14" ht="12.75">
      <c r="B45" s="144"/>
      <c r="C45" s="160"/>
      <c r="D45" s="144" t="s">
        <v>141</v>
      </c>
      <c r="E45" s="161"/>
      <c r="F45" s="160"/>
      <c r="J45" s="144"/>
      <c r="K45" s="160"/>
      <c r="L45" s="144" t="s">
        <v>141</v>
      </c>
      <c r="M45" s="161"/>
      <c r="N45" s="160"/>
    </row>
    <row r="46" spans="2:14" ht="12.75">
      <c r="B46" s="151"/>
      <c r="C46" s="151"/>
      <c r="D46" s="151"/>
      <c r="E46" s="151"/>
      <c r="F46" s="151"/>
      <c r="J46" s="151"/>
      <c r="K46" s="151"/>
      <c r="L46" s="151"/>
      <c r="M46" s="151"/>
      <c r="N46" s="151"/>
    </row>
    <row r="47" spans="1:9" ht="13.5" thickBot="1">
      <c r="A47" t="s">
        <v>115</v>
      </c>
      <c r="I47" t="s">
        <v>115</v>
      </c>
    </row>
    <row r="48" spans="1:16" ht="15.75">
      <c r="A48" s="128" t="s">
        <v>143</v>
      </c>
      <c r="B48" s="128"/>
      <c r="C48" s="128"/>
      <c r="D48" s="128"/>
      <c r="E48" s="130"/>
      <c r="H48" s="131" t="s">
        <v>116</v>
      </c>
      <c r="I48" s="128" t="s">
        <v>143</v>
      </c>
      <c r="J48" s="128"/>
      <c r="K48" s="128"/>
      <c r="L48" s="128"/>
      <c r="M48" s="130"/>
      <c r="P48" s="131" t="s">
        <v>116</v>
      </c>
    </row>
    <row r="49" spans="1:16" ht="12.75">
      <c r="A49" s="130" t="s">
        <v>180</v>
      </c>
      <c r="B49" s="130"/>
      <c r="C49" s="130"/>
      <c r="D49" s="130"/>
      <c r="E49" s="130" t="s">
        <v>118</v>
      </c>
      <c r="F49" s="168"/>
      <c r="H49" s="134" t="s">
        <v>119</v>
      </c>
      <c r="I49" s="130" t="s">
        <v>180</v>
      </c>
      <c r="J49" s="130"/>
      <c r="K49" s="130"/>
      <c r="L49" s="130"/>
      <c r="M49" s="130" t="s">
        <v>118</v>
      </c>
      <c r="N49" s="168">
        <v>42654</v>
      </c>
      <c r="P49" s="134" t="s">
        <v>119</v>
      </c>
    </row>
    <row r="50" spans="4:16" ht="12.75">
      <c r="D50" t="s">
        <v>120</v>
      </c>
      <c r="H50" s="134"/>
      <c r="L50" t="s">
        <v>120</v>
      </c>
      <c r="P50" s="134"/>
    </row>
    <row r="51" spans="2:16" ht="13.5" thickBot="1">
      <c r="B51" s="218" t="s">
        <v>121</v>
      </c>
      <c r="D51" s="218" t="s">
        <v>182</v>
      </c>
      <c r="E51" s="130"/>
      <c r="H51" s="134"/>
      <c r="J51" s="219" t="s">
        <v>121</v>
      </c>
      <c r="L51" s="130" t="s">
        <v>192</v>
      </c>
      <c r="M51" s="219"/>
      <c r="P51" s="134"/>
    </row>
    <row r="52" spans="1:16" ht="26.25" thickBot="1">
      <c r="A52" s="182" t="s">
        <v>144</v>
      </c>
      <c r="B52" s="169" t="s">
        <v>21</v>
      </c>
      <c r="C52" s="170" t="s">
        <v>124</v>
      </c>
      <c r="D52" s="170" t="s">
        <v>125</v>
      </c>
      <c r="E52" s="169" t="s">
        <v>126</v>
      </c>
      <c r="F52" s="171" t="s">
        <v>127</v>
      </c>
      <c r="G52" s="171" t="s">
        <v>128</v>
      </c>
      <c r="H52" s="185" t="s">
        <v>129</v>
      </c>
      <c r="I52" s="182" t="s">
        <v>144</v>
      </c>
      <c r="J52" s="169" t="s">
        <v>21</v>
      </c>
      <c r="K52" s="170" t="s">
        <v>124</v>
      </c>
      <c r="L52" s="170" t="s">
        <v>125</v>
      </c>
      <c r="M52" s="169" t="s">
        <v>126</v>
      </c>
      <c r="N52" s="171" t="s">
        <v>127</v>
      </c>
      <c r="O52" s="171" t="s">
        <v>128</v>
      </c>
      <c r="P52" s="172" t="s">
        <v>129</v>
      </c>
    </row>
    <row r="53" spans="1:16" ht="12.75">
      <c r="A53" s="16"/>
      <c r="B53" s="173" t="s">
        <v>177</v>
      </c>
      <c r="C53" s="160"/>
      <c r="D53" s="160"/>
      <c r="E53" s="160"/>
      <c r="F53" s="160"/>
      <c r="G53" s="160"/>
      <c r="H53" s="161"/>
      <c r="I53" s="16"/>
      <c r="J53" s="173" t="s">
        <v>191</v>
      </c>
      <c r="K53" s="160"/>
      <c r="L53" s="160"/>
      <c r="M53" s="160"/>
      <c r="N53" s="160"/>
      <c r="O53" s="160"/>
      <c r="P53" s="160"/>
    </row>
    <row r="54" spans="1:16" ht="12.75">
      <c r="A54" s="16"/>
      <c r="B54" s="16"/>
      <c r="C54" s="160"/>
      <c r="D54" s="12"/>
      <c r="E54" s="146">
        <v>1</v>
      </c>
      <c r="F54" s="174"/>
      <c r="G54" s="160"/>
      <c r="H54" s="161"/>
      <c r="I54" s="16"/>
      <c r="J54" s="160"/>
      <c r="K54" s="160"/>
      <c r="L54" s="160"/>
      <c r="M54" s="146">
        <v>1</v>
      </c>
      <c r="N54" s="174"/>
      <c r="O54" s="160"/>
      <c r="P54" s="160"/>
    </row>
    <row r="55" spans="1:16" ht="12.75">
      <c r="A55" s="16"/>
      <c r="B55" s="16"/>
      <c r="C55" s="160"/>
      <c r="D55" s="12"/>
      <c r="E55" s="146">
        <v>2</v>
      </c>
      <c r="F55" s="174"/>
      <c r="G55" s="160"/>
      <c r="H55" s="161"/>
      <c r="I55" s="16"/>
      <c r="J55" s="160"/>
      <c r="K55" s="160"/>
      <c r="L55" s="160"/>
      <c r="M55" s="146">
        <v>2</v>
      </c>
      <c r="N55" s="174"/>
      <c r="O55" s="160"/>
      <c r="P55" s="160"/>
    </row>
    <row r="56" spans="1:16" ht="12.75">
      <c r="A56" s="16"/>
      <c r="B56" s="16"/>
      <c r="C56" s="160"/>
      <c r="D56" s="12"/>
      <c r="E56" s="146">
        <v>3</v>
      </c>
      <c r="F56" s="174"/>
      <c r="G56" s="160"/>
      <c r="H56" s="161"/>
      <c r="I56" s="16"/>
      <c r="J56" s="160"/>
      <c r="K56" s="160"/>
      <c r="L56" s="160"/>
      <c r="M56" s="146">
        <v>3</v>
      </c>
      <c r="N56" s="174"/>
      <c r="O56" s="160"/>
      <c r="P56" s="160"/>
    </row>
    <row r="57" spans="1:16" ht="12.75">
      <c r="A57" s="16"/>
      <c r="B57" s="16"/>
      <c r="C57" s="160"/>
      <c r="D57" s="12"/>
      <c r="E57" s="146">
        <v>4</v>
      </c>
      <c r="F57" s="174"/>
      <c r="G57" s="160"/>
      <c r="H57" s="161"/>
      <c r="I57" s="16"/>
      <c r="J57" s="160"/>
      <c r="K57" s="160"/>
      <c r="L57" s="160"/>
      <c r="M57" s="146">
        <v>4</v>
      </c>
      <c r="N57" s="174"/>
      <c r="O57" s="160"/>
      <c r="P57" s="160"/>
    </row>
    <row r="58" spans="1:16" ht="12.75">
      <c r="A58" s="16"/>
      <c r="B58" s="16"/>
      <c r="C58" s="160"/>
      <c r="D58" s="12"/>
      <c r="E58" s="146">
        <v>5</v>
      </c>
      <c r="F58" s="174"/>
      <c r="G58" s="160"/>
      <c r="H58" s="161"/>
      <c r="I58" s="16"/>
      <c r="J58" s="160"/>
      <c r="K58" s="160"/>
      <c r="L58" s="160"/>
      <c r="M58" s="146">
        <v>5</v>
      </c>
      <c r="N58" s="174"/>
      <c r="O58" s="160"/>
      <c r="P58" s="160"/>
    </row>
    <row r="59" spans="1:16" ht="12.75">
      <c r="A59" s="16"/>
      <c r="B59" s="16"/>
      <c r="C59" s="160"/>
      <c r="D59" s="12"/>
      <c r="E59" s="146">
        <v>6</v>
      </c>
      <c r="F59" s="174"/>
      <c r="G59" s="160"/>
      <c r="H59" s="161"/>
      <c r="I59" s="16"/>
      <c r="J59" s="16"/>
      <c r="K59" s="160"/>
      <c r="L59" s="160"/>
      <c r="M59" s="146">
        <v>6</v>
      </c>
      <c r="N59" s="174"/>
      <c r="O59" s="160"/>
      <c r="P59" s="160"/>
    </row>
    <row r="60" spans="1:16" ht="13.5" thickBot="1">
      <c r="A60" s="175"/>
      <c r="B60" s="175"/>
      <c r="C60" s="176"/>
      <c r="D60" s="176"/>
      <c r="E60" s="177"/>
      <c r="F60" s="178"/>
      <c r="G60" s="176"/>
      <c r="H60" s="186"/>
      <c r="I60" s="175"/>
      <c r="J60" s="175"/>
      <c r="K60" s="176"/>
      <c r="L60" s="176"/>
      <c r="M60" s="177"/>
      <c r="N60" s="178"/>
      <c r="O60" s="176"/>
      <c r="P60" s="176"/>
    </row>
    <row r="61" spans="1:16" ht="12.75">
      <c r="A61" s="16"/>
      <c r="B61" s="139" t="s">
        <v>178</v>
      </c>
      <c r="C61" s="160"/>
      <c r="D61" s="160"/>
      <c r="E61" s="146"/>
      <c r="F61" s="174"/>
      <c r="G61" s="160"/>
      <c r="H61" s="161"/>
      <c r="I61" s="16"/>
      <c r="J61" s="139" t="s">
        <v>131</v>
      </c>
      <c r="K61" s="160"/>
      <c r="L61" s="160"/>
      <c r="M61" s="146"/>
      <c r="N61" s="174"/>
      <c r="O61" s="160"/>
      <c r="P61" s="160"/>
    </row>
    <row r="62" spans="1:16" ht="12.75">
      <c r="A62" s="16"/>
      <c r="B62" s="16"/>
      <c r="C62" s="160"/>
      <c r="D62" s="12"/>
      <c r="E62" s="146">
        <v>1</v>
      </c>
      <c r="F62" s="174"/>
      <c r="G62" s="160"/>
      <c r="H62" s="161"/>
      <c r="I62" s="16"/>
      <c r="J62" s="16"/>
      <c r="K62" s="160"/>
      <c r="L62" s="160"/>
      <c r="M62" s="146">
        <v>1</v>
      </c>
      <c r="N62" s="174"/>
      <c r="O62" s="160"/>
      <c r="P62" s="160"/>
    </row>
    <row r="63" spans="1:16" ht="12.75">
      <c r="A63" s="16"/>
      <c r="B63" s="16"/>
      <c r="C63" s="160"/>
      <c r="D63" s="12"/>
      <c r="E63" s="146">
        <v>2</v>
      </c>
      <c r="F63" s="174"/>
      <c r="G63" s="160"/>
      <c r="H63" s="161"/>
      <c r="I63" s="16"/>
      <c r="J63" s="16"/>
      <c r="K63" s="160"/>
      <c r="L63" s="160"/>
      <c r="M63" s="146">
        <v>2</v>
      </c>
      <c r="N63" s="174"/>
      <c r="O63" s="160"/>
      <c r="P63" s="160"/>
    </row>
    <row r="64" spans="1:16" ht="12.75">
      <c r="A64" s="16"/>
      <c r="B64" s="16"/>
      <c r="C64" s="160"/>
      <c r="D64" s="12"/>
      <c r="E64" s="146">
        <v>3</v>
      </c>
      <c r="F64" s="174"/>
      <c r="G64" s="160"/>
      <c r="H64" s="161"/>
      <c r="I64" s="16"/>
      <c r="J64" s="16"/>
      <c r="K64" s="160"/>
      <c r="L64" s="160"/>
      <c r="M64" s="146">
        <v>3</v>
      </c>
      <c r="N64" s="174"/>
      <c r="O64" s="160"/>
      <c r="P64" s="160"/>
    </row>
    <row r="65" spans="1:16" ht="12.75">
      <c r="A65" s="16"/>
      <c r="B65" s="16"/>
      <c r="C65" s="160"/>
      <c r="D65" s="12"/>
      <c r="E65" s="146">
        <v>4</v>
      </c>
      <c r="F65" s="174"/>
      <c r="G65" s="160"/>
      <c r="H65" s="161"/>
      <c r="I65" s="16"/>
      <c r="J65" s="16"/>
      <c r="K65" s="160"/>
      <c r="L65" s="160"/>
      <c r="M65" s="146">
        <v>4</v>
      </c>
      <c r="N65" s="174"/>
      <c r="O65" s="160"/>
      <c r="P65" s="160"/>
    </row>
    <row r="66" spans="1:16" ht="12.75">
      <c r="A66" s="16"/>
      <c r="B66" s="16"/>
      <c r="C66" s="160"/>
      <c r="D66" s="12"/>
      <c r="E66" s="146">
        <v>5</v>
      </c>
      <c r="F66" s="174"/>
      <c r="G66" s="160"/>
      <c r="H66" s="161"/>
      <c r="I66" s="16"/>
      <c r="J66" s="16"/>
      <c r="K66" s="160"/>
      <c r="L66" s="160"/>
      <c r="M66" s="146">
        <v>5</v>
      </c>
      <c r="N66" s="174"/>
      <c r="O66" s="160"/>
      <c r="P66" s="160"/>
    </row>
    <row r="67" spans="1:16" ht="12.75">
      <c r="A67" s="16"/>
      <c r="B67" s="16"/>
      <c r="C67" s="160"/>
      <c r="D67" s="12"/>
      <c r="E67" s="146">
        <v>6</v>
      </c>
      <c r="F67" s="174"/>
      <c r="G67" s="160"/>
      <c r="H67" s="161"/>
      <c r="I67" s="16"/>
      <c r="J67" s="16"/>
      <c r="K67" s="160"/>
      <c r="L67" s="160"/>
      <c r="M67" s="146">
        <v>6</v>
      </c>
      <c r="N67" s="174"/>
      <c r="O67" s="160"/>
      <c r="P67" s="160"/>
    </row>
    <row r="68" spans="1:16" ht="13.5" thickBot="1">
      <c r="A68" s="175"/>
      <c r="B68" s="175"/>
      <c r="C68" s="176"/>
      <c r="D68" s="176"/>
      <c r="E68" s="177"/>
      <c r="F68" s="178"/>
      <c r="G68" s="176"/>
      <c r="H68" s="186"/>
      <c r="I68" s="175"/>
      <c r="J68" s="175"/>
      <c r="K68" s="176"/>
      <c r="L68" s="176"/>
      <c r="M68" s="177"/>
      <c r="N68" s="178"/>
      <c r="O68" s="176"/>
      <c r="P68" s="176"/>
    </row>
    <row r="69" spans="1:16" ht="12.75">
      <c r="A69" s="16"/>
      <c r="B69" s="139" t="s">
        <v>186</v>
      </c>
      <c r="C69" s="160"/>
      <c r="D69" s="160"/>
      <c r="E69" s="146"/>
      <c r="F69" s="174"/>
      <c r="G69" s="160"/>
      <c r="H69" s="161"/>
      <c r="I69" s="16"/>
      <c r="J69" s="139" t="s">
        <v>132</v>
      </c>
      <c r="K69" s="160"/>
      <c r="L69" s="160"/>
      <c r="M69" s="146"/>
      <c r="N69" s="174"/>
      <c r="O69" s="160"/>
      <c r="P69" s="160"/>
    </row>
    <row r="70" spans="1:16" ht="12.75">
      <c r="A70" s="16"/>
      <c r="B70" s="16"/>
      <c r="C70" s="160"/>
      <c r="D70" s="12"/>
      <c r="E70" s="146">
        <v>1</v>
      </c>
      <c r="F70" s="174"/>
      <c r="G70" s="160"/>
      <c r="H70" s="161"/>
      <c r="I70" s="16"/>
      <c r="J70" s="16"/>
      <c r="K70" s="160"/>
      <c r="L70" s="160"/>
      <c r="M70" s="146">
        <v>1</v>
      </c>
      <c r="N70" s="174"/>
      <c r="O70" s="160"/>
      <c r="P70" s="160"/>
    </row>
    <row r="71" spans="1:16" ht="12.75">
      <c r="A71" s="12"/>
      <c r="B71" s="16"/>
      <c r="C71" s="160"/>
      <c r="D71" s="12"/>
      <c r="E71" s="146">
        <v>3</v>
      </c>
      <c r="F71" s="180"/>
      <c r="G71" s="160"/>
      <c r="H71" s="161"/>
      <c r="I71" s="12"/>
      <c r="J71" s="16"/>
      <c r="K71" s="160"/>
      <c r="L71" s="160"/>
      <c r="M71" s="146">
        <v>3</v>
      </c>
      <c r="N71" s="180"/>
      <c r="O71" s="160"/>
      <c r="P71" s="160"/>
    </row>
    <row r="72" spans="1:16" ht="12.75">
      <c r="A72" s="183"/>
      <c r="B72" s="16"/>
      <c r="C72" s="160"/>
      <c r="D72" s="12"/>
      <c r="E72" s="146">
        <v>4</v>
      </c>
      <c r="F72" s="174"/>
      <c r="G72" s="160"/>
      <c r="H72" s="161"/>
      <c r="I72" s="183"/>
      <c r="J72" s="16"/>
      <c r="K72" s="160"/>
      <c r="L72" s="160"/>
      <c r="M72" s="146">
        <v>4</v>
      </c>
      <c r="N72" s="174"/>
      <c r="O72" s="160"/>
      <c r="P72" s="160"/>
    </row>
    <row r="73" spans="1:16" ht="12.75">
      <c r="A73" s="12"/>
      <c r="B73" s="16"/>
      <c r="C73" s="160"/>
      <c r="D73" s="12"/>
      <c r="E73" s="146">
        <v>5</v>
      </c>
      <c r="F73" s="174"/>
      <c r="G73" s="160"/>
      <c r="H73" s="161"/>
      <c r="I73" s="12"/>
      <c r="J73" s="16"/>
      <c r="K73" s="160"/>
      <c r="L73" s="160"/>
      <c r="M73" s="146">
        <v>3</v>
      </c>
      <c r="N73" s="174"/>
      <c r="O73" s="160"/>
      <c r="P73" s="160"/>
    </row>
    <row r="74" spans="1:16" ht="12.75">
      <c r="A74" s="16"/>
      <c r="B74" s="16"/>
      <c r="C74" s="160"/>
      <c r="D74" s="12"/>
      <c r="E74" s="146">
        <v>6</v>
      </c>
      <c r="F74" s="174"/>
      <c r="G74" s="160"/>
      <c r="H74" s="161"/>
      <c r="I74" s="16"/>
      <c r="J74" s="16"/>
      <c r="K74" s="160"/>
      <c r="L74" s="160"/>
      <c r="M74" s="146">
        <v>4</v>
      </c>
      <c r="N74" s="174"/>
      <c r="O74" s="160"/>
      <c r="P74" s="160"/>
    </row>
    <row r="75" spans="1:16" ht="13.5" thickBot="1">
      <c r="A75" s="175"/>
      <c r="B75" s="176"/>
      <c r="C75" s="176"/>
      <c r="D75" s="176"/>
      <c r="E75" s="177"/>
      <c r="F75" s="178"/>
      <c r="G75" s="176"/>
      <c r="H75" s="186"/>
      <c r="I75" s="175"/>
      <c r="J75" s="176"/>
      <c r="K75" s="176"/>
      <c r="L75" s="176"/>
      <c r="M75" s="177"/>
      <c r="N75" s="178"/>
      <c r="O75" s="176"/>
      <c r="P75" s="176"/>
    </row>
    <row r="76" spans="1:16" ht="12.75">
      <c r="A76" s="16"/>
      <c r="B76" s="173" t="s">
        <v>189</v>
      </c>
      <c r="C76" s="160"/>
      <c r="D76" s="160"/>
      <c r="E76" s="146"/>
      <c r="F76" s="174"/>
      <c r="G76" s="160"/>
      <c r="H76" s="161"/>
      <c r="I76" s="16"/>
      <c r="J76" s="173" t="s">
        <v>133</v>
      </c>
      <c r="K76" s="160"/>
      <c r="L76" s="160"/>
      <c r="M76" s="146"/>
      <c r="N76" s="174"/>
      <c r="O76" s="160"/>
      <c r="P76" s="160"/>
    </row>
    <row r="77" spans="1:16" ht="12.75">
      <c r="A77" s="16"/>
      <c r="B77" s="160"/>
      <c r="C77" s="160"/>
      <c r="D77" s="12"/>
      <c r="E77" s="146">
        <v>1</v>
      </c>
      <c r="F77" s="174"/>
      <c r="G77" s="160"/>
      <c r="H77" s="161"/>
      <c r="I77" s="16"/>
      <c r="J77" s="160"/>
      <c r="K77" s="160"/>
      <c r="L77" s="160"/>
      <c r="M77" s="146">
        <v>1</v>
      </c>
      <c r="N77" s="174"/>
      <c r="O77" s="160"/>
      <c r="P77" s="160"/>
    </row>
    <row r="78" spans="1:16" ht="12.75">
      <c r="A78" s="16"/>
      <c r="B78" s="160"/>
      <c r="C78" s="160"/>
      <c r="D78" s="12"/>
      <c r="E78" s="146">
        <v>2</v>
      </c>
      <c r="F78" s="174"/>
      <c r="G78" s="160"/>
      <c r="H78" s="161"/>
      <c r="I78" s="16"/>
      <c r="J78" s="160"/>
      <c r="K78" s="160"/>
      <c r="L78" s="160"/>
      <c r="M78" s="146">
        <v>2</v>
      </c>
      <c r="N78" s="174"/>
      <c r="O78" s="160"/>
      <c r="P78" s="160"/>
    </row>
    <row r="79" spans="1:16" ht="12.75">
      <c r="A79" s="16"/>
      <c r="B79" s="16"/>
      <c r="C79" s="160"/>
      <c r="D79" s="12"/>
      <c r="E79" s="146">
        <v>3</v>
      </c>
      <c r="F79" s="174"/>
      <c r="G79" s="160"/>
      <c r="H79" s="161"/>
      <c r="I79" s="16"/>
      <c r="J79" s="16"/>
      <c r="K79" s="160"/>
      <c r="L79" s="160"/>
      <c r="M79" s="146">
        <v>3</v>
      </c>
      <c r="N79" s="174"/>
      <c r="O79" s="160"/>
      <c r="P79" s="160"/>
    </row>
    <row r="80" spans="1:16" ht="12.75">
      <c r="A80" s="16"/>
      <c r="B80" s="16"/>
      <c r="C80" s="160"/>
      <c r="D80" s="12"/>
      <c r="E80" s="146">
        <v>4</v>
      </c>
      <c r="F80" s="174"/>
      <c r="G80" s="160"/>
      <c r="H80" s="161"/>
      <c r="I80" s="16"/>
      <c r="J80" s="16"/>
      <c r="K80" s="160"/>
      <c r="L80" s="160"/>
      <c r="M80" s="146">
        <v>4</v>
      </c>
      <c r="N80" s="174"/>
      <c r="O80" s="160"/>
      <c r="P80" s="160"/>
    </row>
    <row r="81" spans="1:16" ht="12.75">
      <c r="A81" s="16"/>
      <c r="B81" s="16"/>
      <c r="C81" s="160"/>
      <c r="D81" s="12"/>
      <c r="E81" s="146">
        <v>5</v>
      </c>
      <c r="F81" s="174"/>
      <c r="G81" s="160"/>
      <c r="H81" s="161"/>
      <c r="I81" s="16"/>
      <c r="J81" s="16"/>
      <c r="K81" s="160"/>
      <c r="L81" s="160"/>
      <c r="M81" s="146">
        <v>5</v>
      </c>
      <c r="N81" s="174"/>
      <c r="O81" s="160"/>
      <c r="P81" s="160"/>
    </row>
    <row r="82" spans="1:16" ht="12.75">
      <c r="A82" s="16"/>
      <c r="B82" s="160"/>
      <c r="C82" s="160"/>
      <c r="D82" s="161"/>
      <c r="E82" s="166">
        <v>6</v>
      </c>
      <c r="F82" s="174"/>
      <c r="G82" s="160"/>
      <c r="H82" s="161"/>
      <c r="I82" s="16"/>
      <c r="J82" s="160"/>
      <c r="K82" s="160"/>
      <c r="L82" s="161"/>
      <c r="M82" s="166">
        <v>6</v>
      </c>
      <c r="N82" s="174"/>
      <c r="O82" s="160"/>
      <c r="P82" s="160"/>
    </row>
    <row r="83" spans="3:11" ht="12.75">
      <c r="C83" t="s">
        <v>134</v>
      </c>
      <c r="K83" t="s">
        <v>134</v>
      </c>
    </row>
    <row r="84" spans="3:11" ht="12.75">
      <c r="C84" t="s">
        <v>135</v>
      </c>
      <c r="K84" t="s">
        <v>135</v>
      </c>
    </row>
    <row r="86" spans="2:10" ht="12.75">
      <c r="B86" t="s">
        <v>136</v>
      </c>
      <c r="J86" t="s">
        <v>136</v>
      </c>
    </row>
    <row r="88" spans="2:14" ht="12.75">
      <c r="B88" s="155" t="s">
        <v>137</v>
      </c>
      <c r="C88" s="156"/>
      <c r="D88" s="157" t="s">
        <v>138</v>
      </c>
      <c r="E88" s="157"/>
      <c r="F88" s="156"/>
      <c r="J88" s="155" t="s">
        <v>137</v>
      </c>
      <c r="K88" s="156"/>
      <c r="L88" s="157" t="s">
        <v>138</v>
      </c>
      <c r="M88" s="157"/>
      <c r="N88" s="156"/>
    </row>
    <row r="89" spans="2:14" ht="12.75">
      <c r="B89" s="158" t="s">
        <v>139</v>
      </c>
      <c r="C89" s="159"/>
      <c r="D89" t="s">
        <v>140</v>
      </c>
      <c r="F89" s="159"/>
      <c r="J89" s="158" t="s">
        <v>139</v>
      </c>
      <c r="K89" s="159"/>
      <c r="L89" t="s">
        <v>140</v>
      </c>
      <c r="N89" s="159"/>
    </row>
    <row r="90" spans="2:14" ht="12.75">
      <c r="B90" s="144"/>
      <c r="C90" s="160"/>
      <c r="D90" s="161" t="s">
        <v>141</v>
      </c>
      <c r="E90" s="161"/>
      <c r="F90" s="160"/>
      <c r="J90" s="144"/>
      <c r="K90" s="160"/>
      <c r="L90" s="161" t="s">
        <v>141</v>
      </c>
      <c r="M90" s="161"/>
      <c r="N90" s="160"/>
    </row>
    <row r="92" spans="1:9" ht="13.5" thickBot="1">
      <c r="A92" t="s">
        <v>115</v>
      </c>
      <c r="I92" t="s">
        <v>115</v>
      </c>
    </row>
    <row r="93" spans="1:16" ht="15.75">
      <c r="A93" s="128" t="s">
        <v>143</v>
      </c>
      <c r="B93" s="128"/>
      <c r="C93" s="128"/>
      <c r="D93" s="128"/>
      <c r="E93" s="130"/>
      <c r="H93" s="131" t="s">
        <v>116</v>
      </c>
      <c r="I93" s="128" t="s">
        <v>143</v>
      </c>
      <c r="J93" s="128"/>
      <c r="K93" s="128"/>
      <c r="L93" s="128"/>
      <c r="M93" s="130"/>
      <c r="P93" s="131" t="s">
        <v>116</v>
      </c>
    </row>
    <row r="94" spans="1:16" ht="12.75">
      <c r="A94" s="130" t="s">
        <v>180</v>
      </c>
      <c r="B94" s="130"/>
      <c r="C94" s="130"/>
      <c r="D94" s="130"/>
      <c r="E94" s="130" t="s">
        <v>252</v>
      </c>
      <c r="F94" s="168"/>
      <c r="H94" s="134" t="s">
        <v>119</v>
      </c>
      <c r="I94" s="130" t="s">
        <v>142</v>
      </c>
      <c r="J94" s="130"/>
      <c r="K94" s="130"/>
      <c r="L94" s="130"/>
      <c r="M94" s="130" t="s">
        <v>118</v>
      </c>
      <c r="N94" s="168"/>
      <c r="P94" s="134" t="s">
        <v>119</v>
      </c>
    </row>
    <row r="95" spans="4:16" ht="12.75">
      <c r="D95" t="s">
        <v>120</v>
      </c>
      <c r="H95" s="134"/>
      <c r="L95" t="s">
        <v>120</v>
      </c>
      <c r="P95" s="134"/>
    </row>
    <row r="96" spans="2:16" ht="13.5" thickBot="1">
      <c r="B96" s="219" t="s">
        <v>121</v>
      </c>
      <c r="D96" s="219" t="s">
        <v>187</v>
      </c>
      <c r="E96" s="130"/>
      <c r="H96" s="134"/>
      <c r="J96" s="130" t="s">
        <v>121</v>
      </c>
      <c r="L96" s="130" t="s">
        <v>122</v>
      </c>
      <c r="M96" s="130"/>
      <c r="P96" s="134"/>
    </row>
    <row r="97" spans="1:16" ht="26.25" thickBot="1">
      <c r="A97" s="182" t="s">
        <v>144</v>
      </c>
      <c r="B97" s="169" t="s">
        <v>21</v>
      </c>
      <c r="C97" s="170" t="s">
        <v>124</v>
      </c>
      <c r="D97" s="170" t="s">
        <v>125</v>
      </c>
      <c r="E97" s="169" t="s">
        <v>126</v>
      </c>
      <c r="F97" s="171" t="s">
        <v>127</v>
      </c>
      <c r="G97" s="171" t="s">
        <v>128</v>
      </c>
      <c r="H97" s="185" t="s">
        <v>129</v>
      </c>
      <c r="I97" s="182" t="s">
        <v>144</v>
      </c>
      <c r="J97" s="169" t="s">
        <v>21</v>
      </c>
      <c r="K97" s="170" t="s">
        <v>124</v>
      </c>
      <c r="L97" s="170" t="s">
        <v>125</v>
      </c>
      <c r="M97" s="169" t="s">
        <v>126</v>
      </c>
      <c r="N97" s="171" t="s">
        <v>127</v>
      </c>
      <c r="O97" s="171" t="s">
        <v>128</v>
      </c>
      <c r="P97" s="172" t="s">
        <v>129</v>
      </c>
    </row>
    <row r="98" spans="1:16" ht="12.75">
      <c r="A98" s="16"/>
      <c r="B98" s="173" t="s">
        <v>130</v>
      </c>
      <c r="C98" s="160"/>
      <c r="D98" s="160"/>
      <c r="E98" s="160"/>
      <c r="F98" s="160"/>
      <c r="G98" s="160"/>
      <c r="H98" s="161"/>
      <c r="I98" s="16"/>
      <c r="J98" s="173" t="s">
        <v>130</v>
      </c>
      <c r="K98" s="160"/>
      <c r="L98" s="160"/>
      <c r="M98" s="160"/>
      <c r="N98" s="160"/>
      <c r="O98" s="160"/>
      <c r="P98" s="160"/>
    </row>
    <row r="99" spans="1:16" ht="12.75">
      <c r="A99" s="16"/>
      <c r="B99" s="16"/>
      <c r="C99" s="160"/>
      <c r="D99" s="160"/>
      <c r="E99" s="146">
        <v>1</v>
      </c>
      <c r="F99" s="174"/>
      <c r="G99" s="160"/>
      <c r="H99" s="161"/>
      <c r="I99" s="16"/>
      <c r="J99" s="16"/>
      <c r="K99" s="160"/>
      <c r="L99" s="160"/>
      <c r="M99" s="146">
        <v>1</v>
      </c>
      <c r="N99" s="174"/>
      <c r="O99" s="160"/>
      <c r="P99" s="160"/>
    </row>
    <row r="100" spans="1:16" ht="12.75">
      <c r="A100" s="16"/>
      <c r="B100" s="16"/>
      <c r="C100" s="160"/>
      <c r="D100" s="160"/>
      <c r="E100" s="146">
        <v>2</v>
      </c>
      <c r="F100" s="174"/>
      <c r="G100" s="160"/>
      <c r="H100" s="161"/>
      <c r="I100" s="16"/>
      <c r="J100" s="16"/>
      <c r="K100" s="160"/>
      <c r="L100" s="160"/>
      <c r="M100" s="146">
        <v>2</v>
      </c>
      <c r="N100" s="174"/>
      <c r="O100" s="160"/>
      <c r="P100" s="160"/>
    </row>
    <row r="101" spans="1:16" ht="12.75">
      <c r="A101" s="16"/>
      <c r="B101" s="16"/>
      <c r="C101" s="160"/>
      <c r="D101" s="160"/>
      <c r="E101" s="146">
        <v>3</v>
      </c>
      <c r="F101" s="174"/>
      <c r="G101" s="160"/>
      <c r="H101" s="161"/>
      <c r="I101" s="16"/>
      <c r="J101" s="16"/>
      <c r="K101" s="160"/>
      <c r="L101" s="160"/>
      <c r="M101" s="146">
        <v>3</v>
      </c>
      <c r="N101" s="174"/>
      <c r="O101" s="160"/>
      <c r="P101" s="160"/>
    </row>
    <row r="102" spans="1:16" ht="12.75">
      <c r="A102" s="16"/>
      <c r="B102" s="16"/>
      <c r="C102" s="160"/>
      <c r="D102" s="160"/>
      <c r="E102" s="146">
        <v>4</v>
      </c>
      <c r="F102" s="174"/>
      <c r="G102" s="160"/>
      <c r="H102" s="161"/>
      <c r="I102" s="16"/>
      <c r="J102" s="16"/>
      <c r="K102" s="160"/>
      <c r="L102" s="160"/>
      <c r="M102" s="146">
        <v>4</v>
      </c>
      <c r="N102" s="174"/>
      <c r="O102" s="160"/>
      <c r="P102" s="160"/>
    </row>
    <row r="103" spans="1:16" ht="12.75">
      <c r="A103" s="16"/>
      <c r="B103" s="16"/>
      <c r="C103" s="160"/>
      <c r="D103" s="160"/>
      <c r="E103" s="146">
        <v>5</v>
      </c>
      <c r="F103" s="174"/>
      <c r="G103" s="160"/>
      <c r="H103" s="161"/>
      <c r="I103" s="16"/>
      <c r="J103" s="16"/>
      <c r="K103" s="160"/>
      <c r="L103" s="160"/>
      <c r="M103" s="146">
        <v>5</v>
      </c>
      <c r="N103" s="174"/>
      <c r="O103" s="160"/>
      <c r="P103" s="160"/>
    </row>
    <row r="104" spans="1:16" ht="12.75">
      <c r="A104" s="16"/>
      <c r="B104" s="16"/>
      <c r="C104" s="160"/>
      <c r="D104" s="160"/>
      <c r="E104" s="146">
        <v>6</v>
      </c>
      <c r="F104" s="174"/>
      <c r="G104" s="160"/>
      <c r="H104" s="161"/>
      <c r="I104" s="16"/>
      <c r="J104" s="16"/>
      <c r="K104" s="160"/>
      <c r="L104" s="160"/>
      <c r="M104" s="146">
        <v>6</v>
      </c>
      <c r="N104" s="174"/>
      <c r="O104" s="160"/>
      <c r="P104" s="160"/>
    </row>
    <row r="105" spans="1:16" ht="13.5" thickBot="1">
      <c r="A105" s="175"/>
      <c r="B105" s="175"/>
      <c r="C105" s="176"/>
      <c r="D105" s="176"/>
      <c r="E105" s="177"/>
      <c r="F105" s="178"/>
      <c r="G105" s="176"/>
      <c r="H105" s="186"/>
      <c r="I105" s="175"/>
      <c r="J105" s="175"/>
      <c r="K105" s="176"/>
      <c r="L105" s="176"/>
      <c r="M105" s="177"/>
      <c r="N105" s="178"/>
      <c r="O105" s="176"/>
      <c r="P105" s="176"/>
    </row>
    <row r="106" spans="1:16" ht="12.75">
      <c r="A106" s="16"/>
      <c r="B106" s="139" t="s">
        <v>131</v>
      </c>
      <c r="C106" s="160"/>
      <c r="D106" s="160"/>
      <c r="E106" s="146"/>
      <c r="F106" s="174"/>
      <c r="G106" s="160"/>
      <c r="H106" s="161"/>
      <c r="I106" s="16"/>
      <c r="J106" s="139" t="s">
        <v>131</v>
      </c>
      <c r="K106" s="160"/>
      <c r="L106" s="160"/>
      <c r="M106" s="146"/>
      <c r="N106" s="174"/>
      <c r="O106" s="160"/>
      <c r="P106" s="160"/>
    </row>
    <row r="107" spans="1:16" ht="12.75">
      <c r="A107" s="16"/>
      <c r="B107" s="16"/>
      <c r="C107" s="160"/>
      <c r="D107" s="160"/>
      <c r="E107" s="146">
        <v>1</v>
      </c>
      <c r="F107" s="174"/>
      <c r="G107" s="160"/>
      <c r="H107" s="161"/>
      <c r="I107" s="16"/>
      <c r="J107" s="16"/>
      <c r="K107" s="160"/>
      <c r="L107" s="160"/>
      <c r="M107" s="146">
        <v>1</v>
      </c>
      <c r="N107" s="174"/>
      <c r="O107" s="160"/>
      <c r="P107" s="160"/>
    </row>
    <row r="108" spans="1:16" ht="12.75">
      <c r="A108" s="16"/>
      <c r="B108" s="16"/>
      <c r="C108" s="160"/>
      <c r="D108" s="160"/>
      <c r="E108" s="146">
        <v>2</v>
      </c>
      <c r="F108" s="174"/>
      <c r="G108" s="160"/>
      <c r="H108" s="161"/>
      <c r="I108" s="16"/>
      <c r="J108" s="16"/>
      <c r="K108" s="160"/>
      <c r="L108" s="160"/>
      <c r="M108" s="146">
        <v>2</v>
      </c>
      <c r="N108" s="174"/>
      <c r="O108" s="160"/>
      <c r="P108" s="160"/>
    </row>
    <row r="109" spans="1:16" ht="12.75">
      <c r="A109" s="16"/>
      <c r="B109" s="16"/>
      <c r="C109" s="160"/>
      <c r="D109" s="160"/>
      <c r="E109" s="146">
        <v>3</v>
      </c>
      <c r="F109" s="174"/>
      <c r="G109" s="160"/>
      <c r="H109" s="161"/>
      <c r="I109" s="16"/>
      <c r="J109" s="16"/>
      <c r="K109" s="160"/>
      <c r="L109" s="160"/>
      <c r="M109" s="146">
        <v>3</v>
      </c>
      <c r="N109" s="174"/>
      <c r="O109" s="160"/>
      <c r="P109" s="160"/>
    </row>
    <row r="110" spans="1:16" ht="12.75">
      <c r="A110" s="16"/>
      <c r="B110" s="16"/>
      <c r="C110" s="160"/>
      <c r="D110" s="160"/>
      <c r="E110" s="146">
        <v>4</v>
      </c>
      <c r="F110" s="174"/>
      <c r="G110" s="160"/>
      <c r="H110" s="161"/>
      <c r="I110" s="16"/>
      <c r="J110" s="16"/>
      <c r="K110" s="160"/>
      <c r="L110" s="160"/>
      <c r="M110" s="146">
        <v>4</v>
      </c>
      <c r="N110" s="174"/>
      <c r="O110" s="160"/>
      <c r="P110" s="160"/>
    </row>
    <row r="111" spans="1:16" ht="12.75">
      <c r="A111" s="16"/>
      <c r="B111" s="16"/>
      <c r="C111" s="160"/>
      <c r="D111" s="160"/>
      <c r="E111" s="146">
        <v>5</v>
      </c>
      <c r="F111" s="174"/>
      <c r="G111" s="160"/>
      <c r="H111" s="161"/>
      <c r="I111" s="16"/>
      <c r="J111" s="16"/>
      <c r="K111" s="160"/>
      <c r="L111" s="160"/>
      <c r="M111" s="146">
        <v>5</v>
      </c>
      <c r="N111" s="174"/>
      <c r="O111" s="160"/>
      <c r="P111" s="160"/>
    </row>
    <row r="112" spans="1:16" ht="12.75">
      <c r="A112" s="16"/>
      <c r="B112" s="16"/>
      <c r="C112" s="160"/>
      <c r="D112" s="160"/>
      <c r="E112" s="146">
        <v>6</v>
      </c>
      <c r="F112" s="174"/>
      <c r="G112" s="160"/>
      <c r="H112" s="161"/>
      <c r="I112" s="16"/>
      <c r="J112" s="16"/>
      <c r="K112" s="160"/>
      <c r="L112" s="160"/>
      <c r="M112" s="146">
        <v>6</v>
      </c>
      <c r="N112" s="174"/>
      <c r="O112" s="160"/>
      <c r="P112" s="160"/>
    </row>
    <row r="113" spans="1:16" ht="13.5" thickBot="1">
      <c r="A113" s="175"/>
      <c r="B113" s="175"/>
      <c r="C113" s="176"/>
      <c r="D113" s="176"/>
      <c r="E113" s="177"/>
      <c r="F113" s="178"/>
      <c r="G113" s="176"/>
      <c r="H113" s="186"/>
      <c r="I113" s="175"/>
      <c r="J113" s="175"/>
      <c r="K113" s="176"/>
      <c r="L113" s="176"/>
      <c r="M113" s="177"/>
      <c r="N113" s="178"/>
      <c r="O113" s="176"/>
      <c r="P113" s="176"/>
    </row>
    <row r="114" spans="1:16" ht="12.75">
      <c r="A114" s="16"/>
      <c r="B114" s="139" t="s">
        <v>132</v>
      </c>
      <c r="C114" s="160"/>
      <c r="D114" s="160"/>
      <c r="E114" s="146"/>
      <c r="F114" s="174"/>
      <c r="G114" s="160"/>
      <c r="H114" s="161"/>
      <c r="I114" s="16"/>
      <c r="J114" s="139" t="s">
        <v>132</v>
      </c>
      <c r="K114" s="160"/>
      <c r="L114" s="160"/>
      <c r="M114" s="146"/>
      <c r="N114" s="174"/>
      <c r="O114" s="160"/>
      <c r="P114" s="160"/>
    </row>
    <row r="115" spans="1:16" ht="12.75">
      <c r="A115" s="16"/>
      <c r="B115" s="16"/>
      <c r="C115" s="160"/>
      <c r="D115" s="160"/>
      <c r="E115" s="146">
        <v>1</v>
      </c>
      <c r="F115" s="174"/>
      <c r="G115" s="160"/>
      <c r="H115" s="161"/>
      <c r="I115" s="16"/>
      <c r="J115" s="16"/>
      <c r="K115" s="160"/>
      <c r="L115" s="160"/>
      <c r="M115" s="146">
        <v>1</v>
      </c>
      <c r="N115" s="174"/>
      <c r="O115" s="160"/>
      <c r="P115" s="160"/>
    </row>
    <row r="116" spans="1:16" ht="12.75">
      <c r="A116" s="16"/>
      <c r="B116" s="16"/>
      <c r="C116" s="160"/>
      <c r="D116" s="160"/>
      <c r="E116" s="146">
        <v>2</v>
      </c>
      <c r="F116" s="179"/>
      <c r="G116" s="160"/>
      <c r="H116" s="161"/>
      <c r="I116" s="16"/>
      <c r="J116" s="16"/>
      <c r="K116" s="160"/>
      <c r="L116" s="160"/>
      <c r="M116" s="146">
        <v>2</v>
      </c>
      <c r="N116" s="179"/>
      <c r="O116" s="160"/>
      <c r="P116" s="160"/>
    </row>
    <row r="117" spans="1:16" ht="12.75">
      <c r="A117" s="12"/>
      <c r="B117" s="16"/>
      <c r="C117" s="160"/>
      <c r="D117" s="160"/>
      <c r="E117" s="146">
        <v>3</v>
      </c>
      <c r="F117" s="180"/>
      <c r="G117" s="160"/>
      <c r="H117" s="161"/>
      <c r="I117" s="12"/>
      <c r="J117" s="16"/>
      <c r="K117" s="160"/>
      <c r="L117" s="160"/>
      <c r="M117" s="146">
        <v>3</v>
      </c>
      <c r="N117" s="180"/>
      <c r="O117" s="160"/>
      <c r="P117" s="160"/>
    </row>
    <row r="118" spans="1:16" ht="12.75">
      <c r="A118" s="183"/>
      <c r="B118" s="16"/>
      <c r="C118" s="160"/>
      <c r="D118" s="160"/>
      <c r="E118" s="146">
        <v>4</v>
      </c>
      <c r="F118" s="174"/>
      <c r="G118" s="160"/>
      <c r="H118" s="161"/>
      <c r="I118" s="183"/>
      <c r="J118" s="16"/>
      <c r="K118" s="160"/>
      <c r="L118" s="160"/>
      <c r="M118" s="146">
        <v>4</v>
      </c>
      <c r="N118" s="174"/>
      <c r="O118" s="160"/>
      <c r="P118" s="160"/>
    </row>
    <row r="119" spans="1:16" ht="12.75">
      <c r="A119" s="12"/>
      <c r="B119" s="16"/>
      <c r="C119" s="160"/>
      <c r="D119" s="160"/>
      <c r="E119" s="146">
        <v>5</v>
      </c>
      <c r="F119" s="174"/>
      <c r="G119" s="160"/>
      <c r="H119" s="161"/>
      <c r="I119" s="12"/>
      <c r="J119" s="16"/>
      <c r="K119" s="160"/>
      <c r="L119" s="160"/>
      <c r="M119" s="146">
        <v>3</v>
      </c>
      <c r="N119" s="174"/>
      <c r="O119" s="160"/>
      <c r="P119" s="160"/>
    </row>
    <row r="120" spans="1:16" ht="12.75">
      <c r="A120" s="16"/>
      <c r="B120" s="16"/>
      <c r="C120" s="160"/>
      <c r="D120" s="160"/>
      <c r="E120" s="146">
        <v>6</v>
      </c>
      <c r="F120" s="174"/>
      <c r="G120" s="160"/>
      <c r="H120" s="161"/>
      <c r="I120" s="16"/>
      <c r="J120" s="16"/>
      <c r="K120" s="160"/>
      <c r="L120" s="160"/>
      <c r="M120" s="146">
        <v>4</v>
      </c>
      <c r="N120" s="174"/>
      <c r="O120" s="160"/>
      <c r="P120" s="160"/>
    </row>
    <row r="121" spans="1:16" ht="13.5" thickBot="1">
      <c r="A121" s="175"/>
      <c r="B121" s="176"/>
      <c r="C121" s="176"/>
      <c r="D121" s="176"/>
      <c r="E121" s="177"/>
      <c r="F121" s="178"/>
      <c r="G121" s="176"/>
      <c r="H121" s="186"/>
      <c r="I121" s="175"/>
      <c r="J121" s="176"/>
      <c r="K121" s="176"/>
      <c r="L121" s="176"/>
      <c r="M121" s="177"/>
      <c r="N121" s="178"/>
      <c r="O121" s="176"/>
      <c r="P121" s="176"/>
    </row>
    <row r="122" spans="1:16" ht="12.75">
      <c r="A122" s="16"/>
      <c r="B122" s="173" t="s">
        <v>133</v>
      </c>
      <c r="C122" s="160"/>
      <c r="D122" s="160"/>
      <c r="E122" s="146"/>
      <c r="F122" s="174"/>
      <c r="G122" s="160"/>
      <c r="H122" s="161"/>
      <c r="I122" s="16"/>
      <c r="J122" s="173" t="s">
        <v>133</v>
      </c>
      <c r="K122" s="160"/>
      <c r="L122" s="160"/>
      <c r="M122" s="146"/>
      <c r="N122" s="174"/>
      <c r="O122" s="160"/>
      <c r="P122" s="160"/>
    </row>
    <row r="123" spans="1:16" ht="12.75">
      <c r="A123" s="16"/>
      <c r="B123" s="160" t="s">
        <v>202</v>
      </c>
      <c r="C123" s="160"/>
      <c r="D123" s="160" t="s">
        <v>201</v>
      </c>
      <c r="E123" s="146">
        <v>1</v>
      </c>
      <c r="F123" s="174"/>
      <c r="G123" s="160"/>
      <c r="H123" s="161"/>
      <c r="I123" s="16"/>
      <c r="J123" s="160"/>
      <c r="K123" s="160"/>
      <c r="L123" s="160"/>
      <c r="M123" s="146">
        <v>1</v>
      </c>
      <c r="N123" s="174"/>
      <c r="O123" s="160"/>
      <c r="P123" s="160"/>
    </row>
    <row r="124" spans="1:16" ht="12.75">
      <c r="A124" s="16"/>
      <c r="B124" s="160"/>
      <c r="C124" s="160"/>
      <c r="D124" s="160"/>
      <c r="E124" s="146">
        <v>2</v>
      </c>
      <c r="F124" s="174"/>
      <c r="G124" s="160"/>
      <c r="H124" s="161"/>
      <c r="I124" s="16"/>
      <c r="J124" s="160"/>
      <c r="K124" s="160"/>
      <c r="L124" s="160"/>
      <c r="M124" s="146">
        <v>2</v>
      </c>
      <c r="N124" s="174"/>
      <c r="O124" s="160"/>
      <c r="P124" s="160"/>
    </row>
    <row r="125" spans="1:16" ht="12.75">
      <c r="A125" s="16"/>
      <c r="B125" s="16"/>
      <c r="C125" s="160"/>
      <c r="D125" s="160"/>
      <c r="E125" s="146">
        <v>3</v>
      </c>
      <c r="F125" s="174"/>
      <c r="G125" s="160"/>
      <c r="H125" s="161"/>
      <c r="I125" s="16"/>
      <c r="J125" s="16"/>
      <c r="K125" s="160"/>
      <c r="L125" s="160"/>
      <c r="M125" s="146">
        <v>3</v>
      </c>
      <c r="N125" s="174"/>
      <c r="O125" s="160"/>
      <c r="P125" s="160"/>
    </row>
    <row r="126" spans="1:16" ht="12.75">
      <c r="A126" s="16"/>
      <c r="B126" s="16"/>
      <c r="C126" s="160"/>
      <c r="D126" s="160"/>
      <c r="E126" s="146">
        <v>4</v>
      </c>
      <c r="F126" s="174"/>
      <c r="G126" s="160"/>
      <c r="H126" s="161"/>
      <c r="I126" s="16"/>
      <c r="J126" s="16"/>
      <c r="K126" s="160"/>
      <c r="L126" s="160"/>
      <c r="M126" s="146">
        <v>4</v>
      </c>
      <c r="N126" s="174"/>
      <c r="O126" s="160"/>
      <c r="P126" s="160"/>
    </row>
    <row r="127" spans="1:16" ht="12.75">
      <c r="A127" s="16"/>
      <c r="B127" s="16"/>
      <c r="C127" s="160"/>
      <c r="D127" s="160"/>
      <c r="E127" s="146">
        <v>5</v>
      </c>
      <c r="F127" s="174"/>
      <c r="G127" s="160"/>
      <c r="H127" s="161"/>
      <c r="I127" s="16"/>
      <c r="J127" s="16"/>
      <c r="K127" s="160"/>
      <c r="L127" s="160"/>
      <c r="M127" s="146">
        <v>5</v>
      </c>
      <c r="N127" s="174"/>
      <c r="O127" s="160"/>
      <c r="P127" s="160"/>
    </row>
    <row r="128" spans="1:16" ht="12.75">
      <c r="A128" s="16"/>
      <c r="B128" s="160"/>
      <c r="C128" s="160"/>
      <c r="D128" s="160"/>
      <c r="E128" s="166">
        <v>6</v>
      </c>
      <c r="F128" s="174"/>
      <c r="G128" s="160"/>
      <c r="H128" s="161"/>
      <c r="I128" s="16"/>
      <c r="J128" s="160"/>
      <c r="K128" s="160"/>
      <c r="L128" s="161"/>
      <c r="M128" s="166">
        <v>6</v>
      </c>
      <c r="N128" s="174"/>
      <c r="O128" s="160"/>
      <c r="P128" s="160"/>
    </row>
    <row r="129" spans="3:11" ht="12.75">
      <c r="C129" t="s">
        <v>134</v>
      </c>
      <c r="K129" t="s">
        <v>134</v>
      </c>
    </row>
    <row r="130" spans="3:11" ht="12.75">
      <c r="C130" t="s">
        <v>135</v>
      </c>
      <c r="K130" t="s">
        <v>135</v>
      </c>
    </row>
    <row r="132" spans="2:10" ht="12.75">
      <c r="B132" t="s">
        <v>136</v>
      </c>
      <c r="J132" t="s">
        <v>136</v>
      </c>
    </row>
    <row r="134" spans="2:14" ht="12.75">
      <c r="B134" s="155" t="s">
        <v>137</v>
      </c>
      <c r="C134" s="156"/>
      <c r="D134" s="157" t="s">
        <v>138</v>
      </c>
      <c r="E134" s="157"/>
      <c r="F134" s="156"/>
      <c r="J134" s="155" t="s">
        <v>137</v>
      </c>
      <c r="K134" s="156"/>
      <c r="L134" s="157" t="s">
        <v>138</v>
      </c>
      <c r="M134" s="157"/>
      <c r="N134" s="156"/>
    </row>
    <row r="135" spans="2:14" ht="12.75">
      <c r="B135" s="158" t="s">
        <v>139</v>
      </c>
      <c r="C135" s="159"/>
      <c r="D135" t="s">
        <v>140</v>
      </c>
      <c r="F135" s="159"/>
      <c r="J135" s="158" t="s">
        <v>139</v>
      </c>
      <c r="K135" s="159"/>
      <c r="L135" t="s">
        <v>140</v>
      </c>
      <c r="N135" s="159"/>
    </row>
    <row r="136" spans="2:14" ht="12.75">
      <c r="B136" s="144"/>
      <c r="C136" s="160"/>
      <c r="D136" s="161" t="s">
        <v>141</v>
      </c>
      <c r="E136" s="161"/>
      <c r="F136" s="160"/>
      <c r="J136" s="144"/>
      <c r="K136" s="160"/>
      <c r="L136" s="161" t="s">
        <v>141</v>
      </c>
      <c r="M136" s="161"/>
      <c r="N136" s="160"/>
    </row>
  </sheetData>
  <sheetProtection/>
  <printOptions/>
  <pageMargins left="0.73" right="0.54" top="0.984251969" bottom="0.984251969" header="0.36" footer="0.36"/>
  <pageSetup horizontalDpi="600" verticalDpi="600" orientation="portrait" paperSize="9" scale="96" r:id="rId1"/>
  <headerFooter alignWithMargins="0">
    <oddHeader>&amp;LDisciplína: .................
Kategorie: .................&amp;C&amp;"Arial CE,tučné"&amp;14Atletický čtyřboj&amp;"Arial CE,obyčejné"&amp;10
zápis pro rozhodčí&amp;RKlatovy 6.6. 2001
</oddHeader>
    <oddFooter>&amp;CRozhodčí: .................................
</oddFooter>
  </headerFooter>
  <rowBreaks count="2" manualBreakCount="2">
    <brk id="46" max="255" man="1"/>
    <brk id="9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34"/>
  <sheetViews>
    <sheetView zoomScale="75" zoomScaleNormal="75" zoomScalePageLayoutView="0" workbookViewId="0" topLeftCell="A1">
      <selection activeCell="T16" sqref="T16"/>
    </sheetView>
  </sheetViews>
  <sheetFormatPr defaultColWidth="9.00390625" defaultRowHeight="12.75"/>
  <cols>
    <col min="1" max="1" width="5.875" style="0" customWidth="1"/>
    <col min="2" max="2" width="16.375" style="0" customWidth="1"/>
    <col min="3" max="3" width="5.25390625" style="0" customWidth="1"/>
    <col min="4" max="4" width="23.875" style="0" customWidth="1"/>
    <col min="5" max="6" width="5.75390625" style="0" customWidth="1"/>
    <col min="7" max="14" width="7.75390625" style="0" customWidth="1"/>
    <col min="15" max="15" width="8.00390625" style="0" customWidth="1"/>
  </cols>
  <sheetData>
    <row r="1" ht="13.5" thickBot="1">
      <c r="A1" t="s">
        <v>145</v>
      </c>
    </row>
    <row r="2" spans="1:14" ht="16.5" thickBot="1">
      <c r="A2" s="128" t="s">
        <v>160</v>
      </c>
      <c r="B2" s="128"/>
      <c r="C2" s="129"/>
      <c r="D2" s="130"/>
      <c r="E2" s="130"/>
      <c r="J2" s="131" t="s">
        <v>116</v>
      </c>
      <c r="K2" t="s">
        <v>147</v>
      </c>
      <c r="M2" s="218" t="s">
        <v>148</v>
      </c>
      <c r="N2" s="221"/>
    </row>
    <row r="3" spans="1:13" ht="13.5" thickBot="1">
      <c r="A3" s="130" t="s">
        <v>180</v>
      </c>
      <c r="B3" s="130"/>
      <c r="C3" s="132"/>
      <c r="D3" s="130"/>
      <c r="J3" s="134" t="s">
        <v>119</v>
      </c>
      <c r="K3" s="187"/>
      <c r="L3" s="188"/>
      <c r="M3" s="189"/>
    </row>
    <row r="4" spans="1:13" ht="12.75">
      <c r="A4" t="s">
        <v>118</v>
      </c>
      <c r="B4" s="133"/>
      <c r="D4" t="s">
        <v>120</v>
      </c>
      <c r="J4" s="134"/>
      <c r="K4" s="222" t="s">
        <v>182</v>
      </c>
      <c r="L4" s="222"/>
      <c r="M4" s="223"/>
    </row>
    <row r="5" spans="2:10" ht="13.5" thickBot="1">
      <c r="B5" s="130"/>
      <c r="D5" s="130"/>
      <c r="J5" s="134"/>
    </row>
    <row r="6" spans="1:15" ht="26.25" thickBot="1">
      <c r="A6" s="190" t="s">
        <v>123</v>
      </c>
      <c r="B6" s="191" t="s">
        <v>21</v>
      </c>
      <c r="C6" s="192" t="s">
        <v>124</v>
      </c>
      <c r="D6" s="192" t="s">
        <v>125</v>
      </c>
      <c r="E6" s="190" t="s">
        <v>150</v>
      </c>
      <c r="F6" s="190" t="s">
        <v>151</v>
      </c>
      <c r="G6" s="193" t="s">
        <v>152</v>
      </c>
      <c r="H6" s="193" t="s">
        <v>153</v>
      </c>
      <c r="I6" s="194" t="s">
        <v>154</v>
      </c>
      <c r="J6" s="195"/>
      <c r="K6" s="193" t="s">
        <v>155</v>
      </c>
      <c r="L6" s="196" t="s">
        <v>156</v>
      </c>
      <c r="M6" s="197" t="s">
        <v>157</v>
      </c>
      <c r="N6" s="198" t="s">
        <v>158</v>
      </c>
      <c r="O6" s="199" t="s">
        <v>159</v>
      </c>
    </row>
    <row r="7" spans="1:15" ht="12.75">
      <c r="A7" s="12">
        <v>1</v>
      </c>
      <c r="B7" s="12"/>
      <c r="C7" s="141"/>
      <c r="D7" s="12"/>
      <c r="E7" s="150"/>
      <c r="F7" s="12"/>
      <c r="G7" s="12"/>
      <c r="H7" s="12"/>
      <c r="I7" s="12"/>
      <c r="J7" s="12"/>
      <c r="K7" s="12"/>
      <c r="L7" s="181"/>
      <c r="M7" s="140"/>
      <c r="N7" s="200"/>
      <c r="O7" s="181"/>
    </row>
    <row r="8" spans="1:15" ht="12.75">
      <c r="A8" s="12">
        <v>2</v>
      </c>
      <c r="B8" s="12"/>
      <c r="C8" s="141"/>
      <c r="D8" s="12"/>
      <c r="E8" s="150"/>
      <c r="F8" s="12"/>
      <c r="G8" s="12"/>
      <c r="H8" s="12"/>
      <c r="I8" s="12"/>
      <c r="J8" s="12"/>
      <c r="K8" s="12"/>
      <c r="L8" s="181"/>
      <c r="M8" s="140"/>
      <c r="N8" s="200"/>
      <c r="O8" s="181"/>
    </row>
    <row r="9" spans="1:15" ht="12.75">
      <c r="A9" s="12">
        <v>3</v>
      </c>
      <c r="B9" s="12"/>
      <c r="C9" s="141"/>
      <c r="D9" s="12"/>
      <c r="E9" s="150"/>
      <c r="F9" s="12"/>
      <c r="G9" s="12"/>
      <c r="H9" s="12"/>
      <c r="I9" s="12"/>
      <c r="J9" s="12"/>
      <c r="K9" s="12"/>
      <c r="L9" s="181"/>
      <c r="M9" s="140"/>
      <c r="N9" s="200"/>
      <c r="O9" s="181"/>
    </row>
    <row r="10" spans="1:15" ht="12.75">
      <c r="A10" s="12">
        <v>4</v>
      </c>
      <c r="B10" s="12"/>
      <c r="C10" s="141"/>
      <c r="D10" s="12"/>
      <c r="E10" s="150"/>
      <c r="F10" s="12"/>
      <c r="G10" s="12"/>
      <c r="H10" s="12"/>
      <c r="I10" s="12"/>
      <c r="J10" s="12"/>
      <c r="K10" s="12"/>
      <c r="L10" s="181"/>
      <c r="M10" s="140"/>
      <c r="N10" s="200"/>
      <c r="O10" s="181"/>
    </row>
    <row r="11" spans="1:15" ht="12.75">
      <c r="A11" s="12">
        <v>5</v>
      </c>
      <c r="B11" s="12"/>
      <c r="C11" s="12"/>
      <c r="D11" s="12"/>
      <c r="E11" s="150"/>
      <c r="F11" s="12"/>
      <c r="G11" s="12"/>
      <c r="H11" s="12"/>
      <c r="I11" s="12"/>
      <c r="J11" s="12"/>
      <c r="K11" s="12"/>
      <c r="L11" s="181"/>
      <c r="M11" s="140"/>
      <c r="N11" s="200"/>
      <c r="O11" s="181"/>
    </row>
    <row r="12" spans="1:15" ht="12.75">
      <c r="A12" s="12">
        <v>6</v>
      </c>
      <c r="B12" s="12"/>
      <c r="C12" s="141"/>
      <c r="D12" s="12"/>
      <c r="E12" s="150"/>
      <c r="F12" s="12"/>
      <c r="G12" s="12"/>
      <c r="H12" s="12"/>
      <c r="I12" s="12"/>
      <c r="J12" s="12"/>
      <c r="K12" s="12"/>
      <c r="L12" s="181"/>
      <c r="M12" s="140"/>
      <c r="N12" s="200"/>
      <c r="O12" s="181"/>
    </row>
    <row r="13" spans="1:15" ht="12.75">
      <c r="A13" s="12">
        <v>7</v>
      </c>
      <c r="B13" s="12"/>
      <c r="C13" s="141"/>
      <c r="D13" s="12"/>
      <c r="E13" s="150"/>
      <c r="F13" s="12"/>
      <c r="G13" s="12"/>
      <c r="H13" s="12"/>
      <c r="I13" s="12"/>
      <c r="J13" s="12"/>
      <c r="K13" s="12"/>
      <c r="L13" s="181"/>
      <c r="M13" s="140"/>
      <c r="N13" s="200"/>
      <c r="O13" s="181"/>
    </row>
    <row r="14" spans="1:15" ht="12.75">
      <c r="A14" s="12">
        <v>8</v>
      </c>
      <c r="B14" s="12"/>
      <c r="C14" s="141"/>
      <c r="D14" s="12"/>
      <c r="E14" s="150"/>
      <c r="F14" s="12"/>
      <c r="G14" s="12"/>
      <c r="H14" s="12"/>
      <c r="I14" s="12"/>
      <c r="J14" s="12"/>
      <c r="K14" s="12"/>
      <c r="L14" s="181"/>
      <c r="M14" s="140"/>
      <c r="N14" s="200"/>
      <c r="O14" s="181"/>
    </row>
    <row r="15" spans="1:15" ht="12.75">
      <c r="A15" s="12">
        <v>9</v>
      </c>
      <c r="B15" s="12"/>
      <c r="C15" s="141"/>
      <c r="D15" s="12"/>
      <c r="E15" s="12"/>
      <c r="F15" s="12"/>
      <c r="G15" s="12"/>
      <c r="H15" s="12"/>
      <c r="I15" s="12"/>
      <c r="J15" s="12"/>
      <c r="K15" s="12"/>
      <c r="L15" s="181"/>
      <c r="M15" s="140"/>
      <c r="N15" s="200"/>
      <c r="O15" s="181"/>
    </row>
    <row r="16" spans="1:15" ht="12.75">
      <c r="A16" s="12">
        <v>10</v>
      </c>
      <c r="B16" s="12"/>
      <c r="C16" s="141"/>
      <c r="D16" s="12"/>
      <c r="E16" s="150"/>
      <c r="F16" s="12"/>
      <c r="G16" s="12"/>
      <c r="H16" s="12"/>
      <c r="I16" s="12"/>
      <c r="J16" s="12"/>
      <c r="K16" s="12"/>
      <c r="L16" s="181"/>
      <c r="M16" s="140"/>
      <c r="N16" s="200"/>
      <c r="O16" s="181"/>
    </row>
    <row r="17" spans="1:15" ht="12.75">
      <c r="A17" s="12">
        <v>11</v>
      </c>
      <c r="B17" s="12"/>
      <c r="C17" s="141"/>
      <c r="D17" s="12"/>
      <c r="E17" s="150"/>
      <c r="F17" s="12"/>
      <c r="G17" s="12"/>
      <c r="H17" s="12"/>
      <c r="I17" s="12"/>
      <c r="J17" s="12"/>
      <c r="K17" s="12"/>
      <c r="L17" s="181"/>
      <c r="M17" s="140"/>
      <c r="N17" s="200"/>
      <c r="O17" s="181"/>
    </row>
    <row r="18" spans="1:15" ht="12.75">
      <c r="A18" s="12">
        <v>12</v>
      </c>
      <c r="B18" s="12"/>
      <c r="C18" s="141"/>
      <c r="D18" s="12"/>
      <c r="E18" s="150"/>
      <c r="F18" s="12"/>
      <c r="G18" s="12"/>
      <c r="H18" s="12"/>
      <c r="I18" s="12"/>
      <c r="J18" s="12"/>
      <c r="K18" s="12"/>
      <c r="L18" s="181"/>
      <c r="M18" s="140"/>
      <c r="N18" s="200"/>
      <c r="O18" s="181"/>
    </row>
    <row r="19" spans="1:15" ht="12.75">
      <c r="A19" s="12">
        <v>13</v>
      </c>
      <c r="B19" s="12"/>
      <c r="C19" s="141"/>
      <c r="D19" s="12"/>
      <c r="E19" s="150"/>
      <c r="F19" s="12"/>
      <c r="G19" s="12"/>
      <c r="H19" s="12"/>
      <c r="I19" s="12"/>
      <c r="J19" s="12"/>
      <c r="K19" s="12"/>
      <c r="L19" s="181"/>
      <c r="M19" s="140"/>
      <c r="N19" s="200"/>
      <c r="O19" s="181"/>
    </row>
    <row r="20" spans="1:15" ht="12.75">
      <c r="A20" s="12">
        <v>14</v>
      </c>
      <c r="B20" s="12"/>
      <c r="C20" s="141"/>
      <c r="D20" s="12"/>
      <c r="E20" s="150"/>
      <c r="F20" s="12"/>
      <c r="G20" s="12"/>
      <c r="H20" s="12"/>
      <c r="I20" s="12"/>
      <c r="J20" s="12"/>
      <c r="K20" s="12"/>
      <c r="L20" s="12"/>
      <c r="M20" s="140"/>
      <c r="N20" s="200"/>
      <c r="O20" s="181"/>
    </row>
    <row r="21" spans="1:15" ht="12.75">
      <c r="A21" s="12">
        <v>15</v>
      </c>
      <c r="B21" s="12"/>
      <c r="C21" s="141"/>
      <c r="D21" s="12"/>
      <c r="E21" s="150"/>
      <c r="F21" s="12"/>
      <c r="G21" s="12"/>
      <c r="H21" s="12"/>
      <c r="I21" s="12"/>
      <c r="J21" s="12"/>
      <c r="K21" s="12"/>
      <c r="L21" s="12"/>
      <c r="M21" s="140"/>
      <c r="N21" s="200"/>
      <c r="O21" s="181"/>
    </row>
    <row r="22" spans="1:15" ht="12.75">
      <c r="A22" s="12">
        <v>16</v>
      </c>
      <c r="B22" s="12"/>
      <c r="C22" s="141"/>
      <c r="D22" s="12"/>
      <c r="E22" s="150"/>
      <c r="F22" s="12"/>
      <c r="G22" s="12"/>
      <c r="H22" s="12"/>
      <c r="I22" s="12"/>
      <c r="J22" s="12"/>
      <c r="K22" s="12"/>
      <c r="L22" s="12"/>
      <c r="M22" s="140"/>
      <c r="N22" s="200"/>
      <c r="O22" s="181"/>
    </row>
    <row r="23" spans="1:15" ht="12.75">
      <c r="A23" s="12">
        <v>17</v>
      </c>
      <c r="B23" s="12"/>
      <c r="C23" s="141"/>
      <c r="D23" s="12"/>
      <c r="E23" s="150"/>
      <c r="F23" s="12"/>
      <c r="G23" s="12"/>
      <c r="H23" s="12"/>
      <c r="I23" s="12"/>
      <c r="J23" s="12"/>
      <c r="K23" s="12"/>
      <c r="L23" s="12"/>
      <c r="M23" s="140"/>
      <c r="N23" s="200"/>
      <c r="O23" s="181"/>
    </row>
    <row r="24" spans="1:15" ht="12.75">
      <c r="A24" s="12">
        <v>18</v>
      </c>
      <c r="B24" s="12"/>
      <c r="C24" s="141"/>
      <c r="D24" s="12"/>
      <c r="E24" s="150"/>
      <c r="F24" s="12"/>
      <c r="G24" s="12"/>
      <c r="H24" s="12"/>
      <c r="I24" s="12"/>
      <c r="J24" s="12"/>
      <c r="K24" s="12"/>
      <c r="L24" s="12"/>
      <c r="M24" s="140"/>
      <c r="N24" s="200"/>
      <c r="O24" s="181"/>
    </row>
    <row r="25" spans="1:15" ht="12.75">
      <c r="A25" s="12">
        <v>19</v>
      </c>
      <c r="B25" s="12"/>
      <c r="C25" s="141"/>
      <c r="D25" s="12"/>
      <c r="E25" s="150"/>
      <c r="F25" s="12"/>
      <c r="G25" s="12"/>
      <c r="H25" s="12"/>
      <c r="I25" s="12"/>
      <c r="J25" s="12"/>
      <c r="K25" s="12"/>
      <c r="L25" s="12"/>
      <c r="M25" s="140"/>
      <c r="N25" s="200"/>
      <c r="O25" s="181"/>
    </row>
    <row r="26" spans="1:15" ht="12.75">
      <c r="A26" s="12">
        <v>20</v>
      </c>
      <c r="B26" s="12"/>
      <c r="C26" s="141"/>
      <c r="D26" s="12"/>
      <c r="E26" s="150"/>
      <c r="F26" s="12"/>
      <c r="G26" s="12"/>
      <c r="H26" s="12"/>
      <c r="I26" s="12"/>
      <c r="J26" s="12"/>
      <c r="K26" s="12"/>
      <c r="L26" s="12"/>
      <c r="M26" s="140"/>
      <c r="N26" s="200"/>
      <c r="O26" s="181"/>
    </row>
    <row r="27" spans="1:15" ht="12.75">
      <c r="A27" s="12">
        <v>21</v>
      </c>
      <c r="B27" s="12"/>
      <c r="C27" s="141"/>
      <c r="D27" s="12"/>
      <c r="E27" s="150"/>
      <c r="F27" s="12"/>
      <c r="G27" s="12"/>
      <c r="H27" s="12"/>
      <c r="I27" s="12"/>
      <c r="J27" s="12"/>
      <c r="K27" s="12"/>
      <c r="L27" s="12"/>
      <c r="M27" s="140"/>
      <c r="N27" s="200"/>
      <c r="O27" s="181"/>
    </row>
    <row r="28" spans="1:15" ht="12.75">
      <c r="A28" s="12">
        <v>22</v>
      </c>
      <c r="B28" s="12"/>
      <c r="C28" s="141"/>
      <c r="D28" s="12"/>
      <c r="E28" s="150"/>
      <c r="F28" s="12"/>
      <c r="G28" s="12"/>
      <c r="H28" s="12"/>
      <c r="I28" s="12"/>
      <c r="J28" s="12"/>
      <c r="K28" s="12"/>
      <c r="L28" s="12"/>
      <c r="M28" s="140"/>
      <c r="N28" s="200"/>
      <c r="O28" s="181"/>
    </row>
    <row r="29" spans="1:15" ht="12.75">
      <c r="A29" s="12">
        <v>23</v>
      </c>
      <c r="B29" s="12"/>
      <c r="C29" s="141"/>
      <c r="D29" s="12"/>
      <c r="E29" s="150"/>
      <c r="F29" s="12"/>
      <c r="G29" s="12"/>
      <c r="H29" s="12"/>
      <c r="I29" s="12"/>
      <c r="J29" s="12"/>
      <c r="K29" s="12"/>
      <c r="L29" s="12"/>
      <c r="M29" s="140"/>
      <c r="N29" s="200"/>
      <c r="O29" s="181"/>
    </row>
    <row r="30" spans="1:15" ht="12.75">
      <c r="A30" s="12"/>
      <c r="B30" s="141"/>
      <c r="C30" s="141"/>
      <c r="D30" s="141"/>
      <c r="E30" s="150"/>
      <c r="F30" s="12"/>
      <c r="G30" s="12"/>
      <c r="H30" s="12"/>
      <c r="I30" s="12"/>
      <c r="J30" s="12"/>
      <c r="K30" s="12"/>
      <c r="L30" s="12"/>
      <c r="M30" s="140"/>
      <c r="N30" s="200"/>
      <c r="O30" s="181"/>
    </row>
    <row r="31" spans="1:15" ht="12.75">
      <c r="A31" s="12"/>
      <c r="B31" s="141"/>
      <c r="C31" s="141"/>
      <c r="D31" s="141"/>
      <c r="E31" s="150"/>
      <c r="F31" s="12"/>
      <c r="G31" s="12"/>
      <c r="H31" s="12"/>
      <c r="I31" s="12"/>
      <c r="J31" s="12"/>
      <c r="K31" s="12"/>
      <c r="L31" s="12"/>
      <c r="M31" s="140"/>
      <c r="N31" s="200"/>
      <c r="O31" s="181"/>
    </row>
    <row r="32" spans="1:15" ht="12.75">
      <c r="A32" s="12"/>
      <c r="B32" s="141"/>
      <c r="C32" s="141"/>
      <c r="D32" s="141"/>
      <c r="E32" s="150"/>
      <c r="F32" s="12"/>
      <c r="G32" s="12"/>
      <c r="H32" s="12"/>
      <c r="I32" s="12"/>
      <c r="J32" s="12"/>
      <c r="K32" s="12"/>
      <c r="L32" s="12"/>
      <c r="M32" s="140"/>
      <c r="N32" s="200"/>
      <c r="O32" s="181"/>
    </row>
    <row r="33" spans="1:15" ht="13.5" thickBot="1">
      <c r="A33" s="12"/>
      <c r="B33" s="141"/>
      <c r="C33" s="141"/>
      <c r="D33" s="141"/>
      <c r="E33" s="150"/>
      <c r="F33" s="12"/>
      <c r="G33" s="12"/>
      <c r="H33" s="12"/>
      <c r="I33" s="12"/>
      <c r="J33" s="12"/>
      <c r="K33" s="12"/>
      <c r="L33" s="12"/>
      <c r="M33" s="140"/>
      <c r="N33" s="201"/>
      <c r="O33" s="181"/>
    </row>
    <row r="34" spans="2:15" ht="12.75">
      <c r="B34" s="155" t="s">
        <v>137</v>
      </c>
      <c r="C34" s="156"/>
      <c r="D34" s="155"/>
      <c r="E34" s="157"/>
      <c r="F34" s="156"/>
      <c r="G34" s="151"/>
      <c r="H34" s="155" t="s">
        <v>136</v>
      </c>
      <c r="I34" s="151"/>
      <c r="J34" s="151"/>
      <c r="K34" s="151"/>
      <c r="L34" s="151"/>
      <c r="M34" s="151"/>
      <c r="N34" s="151"/>
      <c r="O34" s="151"/>
    </row>
    <row r="35" spans="2:15" ht="12.75">
      <c r="B35" s="158" t="s">
        <v>140</v>
      </c>
      <c r="C35" s="159"/>
      <c r="D35" s="158"/>
      <c r="E35" s="151"/>
      <c r="F35" s="159"/>
      <c r="G35" s="151"/>
      <c r="H35" s="158"/>
      <c r="I35" s="151"/>
      <c r="J35" s="151"/>
      <c r="K35" s="151"/>
      <c r="L35" s="151"/>
      <c r="M35" s="151"/>
      <c r="N35" s="151"/>
      <c r="O35" s="151"/>
    </row>
    <row r="36" spans="2:15" ht="12.75">
      <c r="B36" s="144" t="s">
        <v>139</v>
      </c>
      <c r="C36" s="160"/>
      <c r="D36" s="144"/>
      <c r="E36" s="161"/>
      <c r="F36" s="160"/>
      <c r="G36" s="151"/>
      <c r="H36" s="144" t="s">
        <v>141</v>
      </c>
      <c r="I36" s="161"/>
      <c r="J36" s="161"/>
      <c r="K36" s="161"/>
      <c r="L36" s="161"/>
      <c r="M36" s="161"/>
      <c r="N36" s="161"/>
      <c r="O36" s="161"/>
    </row>
    <row r="37" spans="2:15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</row>
    <row r="38" spans="2:15" ht="12.75"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</row>
    <row r="39" spans="2:15" ht="12.75"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</row>
    <row r="41" ht="13.5" thickBot="1">
      <c r="A41" t="s">
        <v>145</v>
      </c>
    </row>
    <row r="42" spans="1:14" ht="16.5" thickBot="1">
      <c r="A42" s="128" t="s">
        <v>160</v>
      </c>
      <c r="B42" s="128"/>
      <c r="C42" s="129"/>
      <c r="D42" s="130"/>
      <c r="E42" s="130"/>
      <c r="J42" s="131" t="s">
        <v>116</v>
      </c>
      <c r="K42" t="s">
        <v>147</v>
      </c>
      <c r="M42" s="219" t="s">
        <v>148</v>
      </c>
      <c r="N42" s="224"/>
    </row>
    <row r="43" spans="1:20" ht="13.5" thickBot="1">
      <c r="A43" s="130" t="s">
        <v>117</v>
      </c>
      <c r="B43" s="130" t="s">
        <v>181</v>
      </c>
      <c r="C43" s="132"/>
      <c r="D43" s="130"/>
      <c r="J43" s="134" t="s">
        <v>119</v>
      </c>
      <c r="K43" s="187"/>
      <c r="L43" s="188"/>
      <c r="M43" s="189"/>
      <c r="P43" s="151"/>
      <c r="Q43" s="151"/>
      <c r="R43" s="151"/>
      <c r="S43" s="151"/>
      <c r="T43" s="151"/>
    </row>
    <row r="44" spans="1:20" ht="12.75">
      <c r="A44" t="s">
        <v>118</v>
      </c>
      <c r="B44" s="133"/>
      <c r="D44" t="s">
        <v>120</v>
      </c>
      <c r="J44" s="134"/>
      <c r="K44" s="224" t="s">
        <v>149</v>
      </c>
      <c r="L44" s="224"/>
      <c r="M44" s="219" t="s">
        <v>183</v>
      </c>
      <c r="P44" s="151"/>
      <c r="Q44" s="151"/>
      <c r="R44" s="151"/>
      <c r="S44" s="151"/>
      <c r="T44" s="151"/>
    </row>
    <row r="45" spans="2:20" ht="13.5" thickBot="1">
      <c r="B45" s="130"/>
      <c r="D45" s="130"/>
      <c r="J45" s="134"/>
      <c r="P45" s="151"/>
      <c r="Q45" s="151"/>
      <c r="R45" s="151"/>
      <c r="S45" s="151"/>
      <c r="T45" s="151"/>
    </row>
    <row r="46" spans="1:20" ht="26.25" thickBot="1">
      <c r="A46" s="190" t="s">
        <v>123</v>
      </c>
      <c r="B46" s="191" t="s">
        <v>21</v>
      </c>
      <c r="C46" s="192" t="s">
        <v>124</v>
      </c>
      <c r="D46" s="192" t="s">
        <v>125</v>
      </c>
      <c r="E46" s="190" t="s">
        <v>150</v>
      </c>
      <c r="F46" s="190" t="s">
        <v>151</v>
      </c>
      <c r="G46" s="193" t="s">
        <v>152</v>
      </c>
      <c r="H46" s="193" t="s">
        <v>153</v>
      </c>
      <c r="I46" s="194" t="s">
        <v>154</v>
      </c>
      <c r="J46" s="195"/>
      <c r="K46" s="193" t="s">
        <v>155</v>
      </c>
      <c r="L46" s="196" t="s">
        <v>156</v>
      </c>
      <c r="M46" s="197" t="s">
        <v>157</v>
      </c>
      <c r="N46" s="198" t="s">
        <v>158</v>
      </c>
      <c r="O46" s="199" t="s">
        <v>159</v>
      </c>
      <c r="P46" s="151"/>
      <c r="Q46" s="151"/>
      <c r="R46" s="151"/>
      <c r="S46" s="151"/>
      <c r="T46" s="151"/>
    </row>
    <row r="47" spans="1:20" ht="12.75">
      <c r="A47" s="12">
        <v>1</v>
      </c>
      <c r="B47" s="12"/>
      <c r="C47" s="141"/>
      <c r="D47" s="160"/>
      <c r="E47" s="150"/>
      <c r="F47" s="12"/>
      <c r="G47" s="12"/>
      <c r="H47" s="12"/>
      <c r="I47" s="12"/>
      <c r="J47" s="12"/>
      <c r="K47" s="12"/>
      <c r="L47" s="181"/>
      <c r="M47" s="140"/>
      <c r="N47" s="200"/>
      <c r="O47" s="181"/>
      <c r="P47" s="151"/>
      <c r="Q47" s="151"/>
      <c r="R47" s="151"/>
      <c r="S47" s="151"/>
      <c r="T47" s="151"/>
    </row>
    <row r="48" spans="1:20" ht="12.75">
      <c r="A48" s="12">
        <v>2</v>
      </c>
      <c r="B48" s="12"/>
      <c r="C48" s="141"/>
      <c r="D48" s="160"/>
      <c r="E48" s="150"/>
      <c r="F48" s="12"/>
      <c r="G48" s="12"/>
      <c r="H48" s="12"/>
      <c r="I48" s="12"/>
      <c r="J48" s="12"/>
      <c r="K48" s="12"/>
      <c r="L48" s="181"/>
      <c r="M48" s="140"/>
      <c r="N48" s="200"/>
      <c r="O48" s="181"/>
      <c r="P48" s="151"/>
      <c r="Q48" s="151"/>
      <c r="R48" s="151"/>
      <c r="S48" s="151"/>
      <c r="T48" s="151"/>
    </row>
    <row r="49" spans="1:20" ht="12.75">
      <c r="A49" s="12">
        <v>3</v>
      </c>
      <c r="B49" s="12"/>
      <c r="C49" s="141"/>
      <c r="D49" s="160"/>
      <c r="E49" s="150"/>
      <c r="F49" s="12"/>
      <c r="G49" s="12"/>
      <c r="H49" s="12"/>
      <c r="I49" s="12"/>
      <c r="J49" s="12"/>
      <c r="K49" s="12"/>
      <c r="L49" s="181"/>
      <c r="M49" s="140"/>
      <c r="N49" s="200"/>
      <c r="O49" s="181"/>
      <c r="P49" s="151"/>
      <c r="Q49" s="151"/>
      <c r="R49" s="151"/>
      <c r="S49" s="151"/>
      <c r="T49" s="151"/>
    </row>
    <row r="50" spans="1:20" ht="12.75">
      <c r="A50" s="12">
        <v>4</v>
      </c>
      <c r="B50" s="12"/>
      <c r="C50" s="141"/>
      <c r="D50" s="160"/>
      <c r="E50" s="150"/>
      <c r="F50" s="12"/>
      <c r="G50" s="12"/>
      <c r="H50" s="12"/>
      <c r="I50" s="12"/>
      <c r="J50" s="12"/>
      <c r="K50" s="12"/>
      <c r="L50" s="181"/>
      <c r="M50" s="140"/>
      <c r="N50" s="200"/>
      <c r="O50" s="181"/>
      <c r="P50" s="151"/>
      <c r="Q50" s="151"/>
      <c r="R50" s="151"/>
      <c r="S50" s="151"/>
      <c r="T50" s="151"/>
    </row>
    <row r="51" spans="1:20" ht="12.75">
      <c r="A51" s="12">
        <v>5</v>
      </c>
      <c r="B51" s="12"/>
      <c r="C51" s="141"/>
      <c r="D51" s="160"/>
      <c r="E51" s="150"/>
      <c r="F51" s="12"/>
      <c r="G51" s="12"/>
      <c r="H51" s="12"/>
      <c r="I51" s="12"/>
      <c r="J51" s="12"/>
      <c r="K51" s="12"/>
      <c r="L51" s="181"/>
      <c r="M51" s="140"/>
      <c r="N51" s="200"/>
      <c r="O51" s="181"/>
      <c r="P51" s="151"/>
      <c r="Q51" s="151"/>
      <c r="R51" s="151"/>
      <c r="S51" s="151"/>
      <c r="T51" s="151"/>
    </row>
    <row r="52" spans="1:20" ht="12.75">
      <c r="A52" s="12">
        <v>6</v>
      </c>
      <c r="B52" s="12"/>
      <c r="C52" s="141"/>
      <c r="D52" s="160"/>
      <c r="E52" s="150"/>
      <c r="F52" s="12"/>
      <c r="G52" s="12"/>
      <c r="H52" s="12"/>
      <c r="I52" s="12"/>
      <c r="J52" s="12"/>
      <c r="K52" s="12"/>
      <c r="L52" s="181"/>
      <c r="M52" s="140"/>
      <c r="N52" s="200"/>
      <c r="O52" s="181"/>
      <c r="P52" s="151"/>
      <c r="Q52" s="151"/>
      <c r="R52" s="151"/>
      <c r="S52" s="151"/>
      <c r="T52" s="151"/>
    </row>
    <row r="53" spans="1:20" ht="12.75">
      <c r="A53" s="12">
        <v>7</v>
      </c>
      <c r="B53" s="12"/>
      <c r="C53" s="141"/>
      <c r="D53" s="160"/>
      <c r="E53" s="150"/>
      <c r="F53" s="12"/>
      <c r="G53" s="12"/>
      <c r="H53" s="12"/>
      <c r="I53" s="12"/>
      <c r="J53" s="12"/>
      <c r="K53" s="12"/>
      <c r="L53" s="181"/>
      <c r="M53" s="140"/>
      <c r="N53" s="200"/>
      <c r="O53" s="181"/>
      <c r="P53" s="151"/>
      <c r="Q53" s="151"/>
      <c r="R53" s="151"/>
      <c r="S53" s="151"/>
      <c r="T53" s="151"/>
    </row>
    <row r="54" spans="1:20" ht="12.75">
      <c r="A54" s="12">
        <v>8</v>
      </c>
      <c r="B54" s="12"/>
      <c r="C54" s="141"/>
      <c r="D54" s="160"/>
      <c r="E54" s="150"/>
      <c r="F54" s="12"/>
      <c r="G54" s="12"/>
      <c r="H54" s="12"/>
      <c r="I54" s="12"/>
      <c r="J54" s="12"/>
      <c r="K54" s="12"/>
      <c r="L54" s="181"/>
      <c r="M54" s="140"/>
      <c r="N54" s="200"/>
      <c r="O54" s="181"/>
      <c r="P54" s="151"/>
      <c r="Q54" s="151"/>
      <c r="R54" s="151"/>
      <c r="S54" s="151"/>
      <c r="T54" s="151"/>
    </row>
    <row r="55" spans="1:20" ht="12.75">
      <c r="A55" s="12">
        <v>9</v>
      </c>
      <c r="B55" s="12"/>
      <c r="C55" s="141"/>
      <c r="D55" s="160"/>
      <c r="E55" s="12"/>
      <c r="F55" s="12"/>
      <c r="G55" s="12"/>
      <c r="H55" s="12"/>
      <c r="I55" s="12"/>
      <c r="J55" s="12"/>
      <c r="K55" s="12"/>
      <c r="L55" s="181"/>
      <c r="M55" s="140"/>
      <c r="N55" s="200"/>
      <c r="O55" s="181"/>
      <c r="P55" s="151"/>
      <c r="Q55" s="151"/>
      <c r="R55" s="151"/>
      <c r="S55" s="151"/>
      <c r="T55" s="151"/>
    </row>
    <row r="56" spans="1:20" ht="12.75">
      <c r="A56" s="12">
        <v>10</v>
      </c>
      <c r="B56" s="12"/>
      <c r="C56" s="141"/>
      <c r="D56" s="160"/>
      <c r="E56" s="150"/>
      <c r="F56" s="12"/>
      <c r="G56" s="12"/>
      <c r="H56" s="12"/>
      <c r="I56" s="12"/>
      <c r="J56" s="12"/>
      <c r="K56" s="12"/>
      <c r="L56" s="181"/>
      <c r="M56" s="140"/>
      <c r="N56" s="200"/>
      <c r="O56" s="181"/>
      <c r="P56" s="151"/>
      <c r="Q56" s="151"/>
      <c r="R56" s="151"/>
      <c r="S56" s="151"/>
      <c r="T56" s="151"/>
    </row>
    <row r="57" spans="1:20" ht="12.75">
      <c r="A57" s="12">
        <v>11</v>
      </c>
      <c r="B57" s="12"/>
      <c r="C57" s="141"/>
      <c r="D57" s="160"/>
      <c r="E57" s="150"/>
      <c r="F57" s="12"/>
      <c r="G57" s="12"/>
      <c r="H57" s="12"/>
      <c r="I57" s="12"/>
      <c r="J57" s="12"/>
      <c r="K57" s="12"/>
      <c r="L57" s="181"/>
      <c r="M57" s="140"/>
      <c r="N57" s="200"/>
      <c r="O57" s="181"/>
      <c r="P57" s="151"/>
      <c r="Q57" s="151"/>
      <c r="R57" s="151"/>
      <c r="S57" s="151"/>
      <c r="T57" s="151"/>
    </row>
    <row r="58" spans="1:20" ht="12.75">
      <c r="A58" s="12">
        <v>12</v>
      </c>
      <c r="B58" s="12"/>
      <c r="C58" s="141"/>
      <c r="D58" s="160"/>
      <c r="E58" s="150"/>
      <c r="F58" s="12"/>
      <c r="G58" s="12"/>
      <c r="H58" s="12"/>
      <c r="I58" s="12"/>
      <c r="J58" s="12"/>
      <c r="K58" s="12"/>
      <c r="L58" s="181"/>
      <c r="M58" s="140"/>
      <c r="N58" s="200"/>
      <c r="O58" s="181"/>
      <c r="P58" s="151"/>
      <c r="Q58" s="151"/>
      <c r="R58" s="151"/>
      <c r="S58" s="151"/>
      <c r="T58" s="151"/>
    </row>
    <row r="59" spans="1:20" ht="12.75">
      <c r="A59" s="12">
        <v>13</v>
      </c>
      <c r="B59" s="12"/>
      <c r="C59" s="141"/>
      <c r="D59" s="160"/>
      <c r="E59" s="150"/>
      <c r="F59" s="12"/>
      <c r="G59" s="12"/>
      <c r="H59" s="12"/>
      <c r="I59" s="12"/>
      <c r="J59" s="12"/>
      <c r="K59" s="12"/>
      <c r="L59" s="181"/>
      <c r="M59" s="140"/>
      <c r="N59" s="200"/>
      <c r="O59" s="181"/>
      <c r="P59" s="151"/>
      <c r="Q59" s="151"/>
      <c r="R59" s="151"/>
      <c r="S59" s="151"/>
      <c r="T59" s="151"/>
    </row>
    <row r="60" spans="1:20" ht="12.75">
      <c r="A60" s="12">
        <v>14</v>
      </c>
      <c r="B60" s="12"/>
      <c r="C60" s="141"/>
      <c r="D60" s="160"/>
      <c r="E60" s="150"/>
      <c r="F60" s="12"/>
      <c r="G60" s="12"/>
      <c r="H60" s="12"/>
      <c r="I60" s="12"/>
      <c r="J60" s="12"/>
      <c r="K60" s="12"/>
      <c r="L60" s="181"/>
      <c r="M60" s="140"/>
      <c r="N60" s="200"/>
      <c r="O60" s="181"/>
      <c r="P60" s="151"/>
      <c r="Q60" s="151"/>
      <c r="R60" s="151"/>
      <c r="S60" s="151"/>
      <c r="T60" s="151"/>
    </row>
    <row r="61" spans="1:20" ht="12.75">
      <c r="A61" s="12">
        <v>15</v>
      </c>
      <c r="B61" s="12"/>
      <c r="C61" s="141"/>
      <c r="D61" s="12"/>
      <c r="E61" s="150"/>
      <c r="F61" s="12"/>
      <c r="G61" s="12"/>
      <c r="H61" s="12"/>
      <c r="I61" s="12"/>
      <c r="J61" s="12"/>
      <c r="K61" s="12"/>
      <c r="L61" s="181"/>
      <c r="M61" s="140"/>
      <c r="N61" s="200"/>
      <c r="O61" s="181"/>
      <c r="P61" s="151"/>
      <c r="Q61" s="151"/>
      <c r="R61" s="151"/>
      <c r="S61" s="151"/>
      <c r="T61" s="151"/>
    </row>
    <row r="62" spans="1:20" ht="12.75">
      <c r="A62" s="12">
        <v>16</v>
      </c>
      <c r="B62" s="12"/>
      <c r="C62" s="141"/>
      <c r="D62" s="12"/>
      <c r="E62" s="150"/>
      <c r="F62" s="12"/>
      <c r="G62" s="12"/>
      <c r="H62" s="12"/>
      <c r="I62" s="12"/>
      <c r="J62" s="12"/>
      <c r="K62" s="12"/>
      <c r="L62" s="181"/>
      <c r="M62" s="140"/>
      <c r="N62" s="200"/>
      <c r="O62" s="181"/>
      <c r="P62" s="151"/>
      <c r="Q62" s="151"/>
      <c r="R62" s="151"/>
      <c r="S62" s="151"/>
      <c r="T62" s="151"/>
    </row>
    <row r="63" spans="1:20" ht="12.75">
      <c r="A63" s="12">
        <v>17</v>
      </c>
      <c r="B63" s="12"/>
      <c r="C63" s="141"/>
      <c r="D63" s="12"/>
      <c r="E63" s="150"/>
      <c r="F63" s="12"/>
      <c r="G63" s="12"/>
      <c r="H63" s="12"/>
      <c r="I63" s="12"/>
      <c r="J63" s="12"/>
      <c r="K63" s="12"/>
      <c r="L63" s="12"/>
      <c r="M63" s="140"/>
      <c r="N63" s="200"/>
      <c r="O63" s="181"/>
      <c r="P63" s="151"/>
      <c r="Q63" s="151"/>
      <c r="R63" s="151"/>
      <c r="S63" s="151"/>
      <c r="T63" s="151"/>
    </row>
    <row r="64" spans="1:20" ht="12.75">
      <c r="A64" s="12">
        <v>18</v>
      </c>
      <c r="B64" s="12"/>
      <c r="C64" s="141"/>
      <c r="D64" s="12"/>
      <c r="E64" s="150"/>
      <c r="F64" s="12"/>
      <c r="G64" s="12"/>
      <c r="H64" s="12"/>
      <c r="I64" s="12"/>
      <c r="J64" s="12"/>
      <c r="K64" s="12"/>
      <c r="L64" s="12"/>
      <c r="M64" s="140"/>
      <c r="N64" s="200"/>
      <c r="O64" s="181"/>
      <c r="P64" s="151"/>
      <c r="Q64" s="151"/>
      <c r="R64" s="151"/>
      <c r="S64" s="151"/>
      <c r="T64" s="151"/>
    </row>
    <row r="65" spans="1:20" ht="12.75">
      <c r="A65" s="12">
        <v>19</v>
      </c>
      <c r="B65" s="12"/>
      <c r="C65" s="141"/>
      <c r="D65" s="12"/>
      <c r="E65" s="150"/>
      <c r="F65" s="12"/>
      <c r="G65" s="12"/>
      <c r="H65" s="12"/>
      <c r="I65" s="12"/>
      <c r="J65" s="12"/>
      <c r="K65" s="12"/>
      <c r="L65" s="12"/>
      <c r="M65" s="140"/>
      <c r="N65" s="200"/>
      <c r="O65" s="181"/>
      <c r="P65" s="151"/>
      <c r="Q65" s="151"/>
      <c r="R65" s="151"/>
      <c r="S65" s="151"/>
      <c r="T65" s="151"/>
    </row>
    <row r="66" spans="1:20" ht="12.75">
      <c r="A66" s="12">
        <v>20</v>
      </c>
      <c r="B66" s="12"/>
      <c r="C66" s="141"/>
      <c r="D66" s="12"/>
      <c r="E66" s="150"/>
      <c r="F66" s="12"/>
      <c r="G66" s="12"/>
      <c r="H66" s="12"/>
      <c r="I66" s="12"/>
      <c r="J66" s="12"/>
      <c r="K66" s="12"/>
      <c r="L66" s="12"/>
      <c r="M66" s="140"/>
      <c r="N66" s="200"/>
      <c r="O66" s="181"/>
      <c r="P66" s="151"/>
      <c r="Q66" s="151"/>
      <c r="R66" s="151"/>
      <c r="S66" s="151"/>
      <c r="T66" s="151"/>
    </row>
    <row r="67" spans="1:20" ht="12.75">
      <c r="A67" s="12">
        <v>21</v>
      </c>
      <c r="B67" s="12"/>
      <c r="C67" s="141"/>
      <c r="D67" s="12"/>
      <c r="E67" s="150"/>
      <c r="F67" s="12"/>
      <c r="G67" s="12"/>
      <c r="H67" s="12"/>
      <c r="I67" s="12"/>
      <c r="J67" s="12"/>
      <c r="K67" s="12"/>
      <c r="L67" s="12"/>
      <c r="M67" s="140"/>
      <c r="N67" s="200"/>
      <c r="O67" s="181"/>
      <c r="P67" s="151"/>
      <c r="Q67" s="151"/>
      <c r="R67" s="151"/>
      <c r="S67" s="151"/>
      <c r="T67" s="151"/>
    </row>
    <row r="68" spans="1:20" ht="12.75">
      <c r="A68" s="12">
        <v>22</v>
      </c>
      <c r="B68" s="12"/>
      <c r="C68" s="141"/>
      <c r="D68" s="12"/>
      <c r="E68" s="150"/>
      <c r="F68" s="12"/>
      <c r="G68" s="12"/>
      <c r="H68" s="12"/>
      <c r="I68" s="12"/>
      <c r="J68" s="12"/>
      <c r="K68" s="12"/>
      <c r="L68" s="12"/>
      <c r="M68" s="140"/>
      <c r="N68" s="200"/>
      <c r="O68" s="181"/>
      <c r="P68" s="151"/>
      <c r="Q68" s="151"/>
      <c r="R68" s="151"/>
      <c r="S68" s="151"/>
      <c r="T68" s="151"/>
    </row>
    <row r="69" spans="1:20" ht="12.75">
      <c r="A69" s="12">
        <v>23</v>
      </c>
      <c r="B69" s="12"/>
      <c r="C69" s="141"/>
      <c r="D69" s="12"/>
      <c r="E69" s="150"/>
      <c r="F69" s="12"/>
      <c r="G69" s="12"/>
      <c r="H69" s="12"/>
      <c r="I69" s="12"/>
      <c r="J69" s="12"/>
      <c r="K69" s="12"/>
      <c r="L69" s="12"/>
      <c r="M69" s="140"/>
      <c r="N69" s="200"/>
      <c r="O69" s="181"/>
      <c r="P69" s="151"/>
      <c r="Q69" s="151"/>
      <c r="R69" s="151"/>
      <c r="S69" s="151"/>
      <c r="T69" s="151"/>
    </row>
    <row r="70" spans="1:20" ht="12.75">
      <c r="A70" s="12">
        <v>24</v>
      </c>
      <c r="B70" s="12"/>
      <c r="C70" s="141"/>
      <c r="D70" s="12"/>
      <c r="E70" s="150"/>
      <c r="F70" s="12"/>
      <c r="G70" s="12"/>
      <c r="H70" s="12"/>
      <c r="I70" s="12"/>
      <c r="J70" s="12"/>
      <c r="K70" s="12"/>
      <c r="L70" s="12"/>
      <c r="M70" s="140"/>
      <c r="N70" s="200"/>
      <c r="O70" s="181"/>
      <c r="P70" s="151"/>
      <c r="Q70" s="151"/>
      <c r="R70" s="151"/>
      <c r="S70" s="151"/>
      <c r="T70" s="151"/>
    </row>
    <row r="71" spans="1:20" ht="12.75">
      <c r="A71" s="12">
        <v>25</v>
      </c>
      <c r="B71" s="12"/>
      <c r="C71" s="141"/>
      <c r="D71" s="12"/>
      <c r="E71" s="150"/>
      <c r="F71" s="12"/>
      <c r="G71" s="12"/>
      <c r="H71" s="12"/>
      <c r="I71" s="12"/>
      <c r="J71" s="12"/>
      <c r="K71" s="12"/>
      <c r="L71" s="12"/>
      <c r="M71" s="140"/>
      <c r="N71" s="200"/>
      <c r="O71" s="181"/>
      <c r="P71" s="151"/>
      <c r="Q71" s="151"/>
      <c r="R71" s="151"/>
      <c r="S71" s="151"/>
      <c r="T71" s="151"/>
    </row>
    <row r="72" spans="1:20" ht="12.75">
      <c r="A72" s="12"/>
      <c r="B72" s="141"/>
      <c r="C72" s="141"/>
      <c r="D72" s="141"/>
      <c r="E72" s="150"/>
      <c r="F72" s="12"/>
      <c r="G72" s="12"/>
      <c r="H72" s="12"/>
      <c r="I72" s="12"/>
      <c r="J72" s="12"/>
      <c r="K72" s="12"/>
      <c r="L72" s="12"/>
      <c r="M72" s="140"/>
      <c r="N72" s="200"/>
      <c r="O72" s="181"/>
      <c r="P72" s="151"/>
      <c r="Q72" s="151"/>
      <c r="R72" s="151"/>
      <c r="S72" s="151"/>
      <c r="T72" s="151"/>
    </row>
    <row r="73" spans="1:20" ht="12.75">
      <c r="A73" s="12"/>
      <c r="B73" s="141"/>
      <c r="C73" s="141"/>
      <c r="D73" s="141"/>
      <c r="E73" s="150"/>
      <c r="F73" s="12"/>
      <c r="G73" s="12"/>
      <c r="H73" s="12"/>
      <c r="I73" s="12"/>
      <c r="J73" s="12"/>
      <c r="K73" s="12"/>
      <c r="L73" s="12"/>
      <c r="M73" s="140"/>
      <c r="N73" s="200"/>
      <c r="O73" s="181"/>
      <c r="P73" s="151"/>
      <c r="Q73" s="151"/>
      <c r="R73" s="151"/>
      <c r="S73" s="151"/>
      <c r="T73" s="151"/>
    </row>
    <row r="74" spans="1:20" ht="12.75">
      <c r="A74" s="12"/>
      <c r="B74" s="141"/>
      <c r="C74" s="141"/>
      <c r="D74" s="141"/>
      <c r="E74" s="150"/>
      <c r="F74" s="12"/>
      <c r="G74" s="12"/>
      <c r="H74" s="12"/>
      <c r="I74" s="12"/>
      <c r="J74" s="12"/>
      <c r="K74" s="12"/>
      <c r="L74" s="12"/>
      <c r="M74" s="140"/>
      <c r="N74" s="200"/>
      <c r="O74" s="181"/>
      <c r="P74" s="151"/>
      <c r="Q74" s="151"/>
      <c r="R74" s="151"/>
      <c r="S74" s="151"/>
      <c r="T74" s="151"/>
    </row>
    <row r="75" spans="1:20" ht="12.75">
      <c r="A75" s="12"/>
      <c r="B75" s="141"/>
      <c r="C75" s="141"/>
      <c r="D75" s="141"/>
      <c r="E75" s="150"/>
      <c r="F75" s="12"/>
      <c r="G75" s="12"/>
      <c r="H75" s="12"/>
      <c r="I75" s="12"/>
      <c r="J75" s="12"/>
      <c r="K75" s="12"/>
      <c r="L75" s="12"/>
      <c r="M75" s="140"/>
      <c r="N75" s="200"/>
      <c r="O75" s="181"/>
      <c r="P75" s="151"/>
      <c r="Q75" s="151"/>
      <c r="R75" s="151"/>
      <c r="S75" s="151"/>
      <c r="T75" s="151"/>
    </row>
    <row r="76" spans="1:20" ht="13.5" thickBot="1">
      <c r="A76" s="12"/>
      <c r="B76" s="141"/>
      <c r="C76" s="141"/>
      <c r="D76" s="141"/>
      <c r="E76" s="150"/>
      <c r="F76" s="12"/>
      <c r="G76" s="12"/>
      <c r="H76" s="12"/>
      <c r="I76" s="12"/>
      <c r="J76" s="12"/>
      <c r="K76" s="12"/>
      <c r="L76" s="12"/>
      <c r="M76" s="140"/>
      <c r="N76" s="201"/>
      <c r="O76" s="181"/>
      <c r="P76" s="151"/>
      <c r="Q76" s="151"/>
      <c r="R76" s="151"/>
      <c r="S76" s="151"/>
      <c r="T76" s="151"/>
    </row>
    <row r="77" spans="2:20" ht="12.75">
      <c r="B77" s="155" t="s">
        <v>137</v>
      </c>
      <c r="C77" s="156"/>
      <c r="D77" s="155"/>
      <c r="E77" s="157"/>
      <c r="F77" s="156"/>
      <c r="G77" s="151"/>
      <c r="H77" s="155" t="s">
        <v>136</v>
      </c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</row>
    <row r="78" spans="2:20" ht="12.75">
      <c r="B78" s="158" t="s">
        <v>140</v>
      </c>
      <c r="C78" s="159"/>
      <c r="D78" s="158"/>
      <c r="E78" s="151"/>
      <c r="F78" s="159"/>
      <c r="G78" s="151"/>
      <c r="H78" s="158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</row>
    <row r="79" spans="2:20" ht="12.75">
      <c r="B79" s="144" t="s">
        <v>139</v>
      </c>
      <c r="C79" s="160"/>
      <c r="D79" s="144"/>
      <c r="E79" s="161"/>
      <c r="F79" s="160"/>
      <c r="G79" s="151"/>
      <c r="H79" s="144" t="s">
        <v>141</v>
      </c>
      <c r="I79" s="161"/>
      <c r="J79" s="161"/>
      <c r="K79" s="161"/>
      <c r="L79" s="161"/>
      <c r="M79" s="161"/>
      <c r="N79" s="161"/>
      <c r="O79" s="161"/>
      <c r="P79" s="151"/>
      <c r="Q79" s="151"/>
      <c r="R79" s="151"/>
      <c r="S79" s="151"/>
      <c r="T79" s="151"/>
    </row>
    <row r="80" spans="16:20" ht="12.75">
      <c r="P80" s="151"/>
      <c r="Q80" s="151"/>
      <c r="R80" s="151"/>
      <c r="S80" s="151"/>
      <c r="T80" s="151"/>
    </row>
    <row r="81" spans="1:20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</row>
    <row r="82" spans="1:20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</row>
    <row r="83" spans="1:20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</row>
    <row r="84" spans="1:20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</row>
    <row r="85" spans="1:20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</row>
    <row r="86" spans="1:20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</row>
    <row r="87" spans="1:20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</row>
    <row r="88" spans="1:20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</row>
    <row r="89" spans="1:20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</row>
    <row r="90" spans="1:20" ht="12.75">
      <c r="A90" s="151"/>
      <c r="B90" s="154"/>
      <c r="C90" s="154"/>
      <c r="D90" s="154"/>
      <c r="E90" s="153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</row>
    <row r="91" spans="1:20" ht="12.75">
      <c r="A91" s="151"/>
      <c r="B91" s="154"/>
      <c r="C91" s="154"/>
      <c r="D91" s="154"/>
      <c r="E91" s="153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</row>
    <row r="92" spans="1:20" ht="12.75">
      <c r="A92" s="151"/>
      <c r="B92" s="154"/>
      <c r="C92" s="154"/>
      <c r="D92" s="154"/>
      <c r="E92" s="153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</row>
    <row r="93" spans="1:20" ht="12.75">
      <c r="A93" s="151"/>
      <c r="B93" s="154"/>
      <c r="C93" s="154"/>
      <c r="D93" s="154"/>
      <c r="E93" s="153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</row>
    <row r="94" spans="1:20" ht="12.75">
      <c r="A94" s="151"/>
      <c r="B94" s="154"/>
      <c r="C94" s="154"/>
      <c r="D94" s="154"/>
      <c r="E94" s="153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</row>
    <row r="95" spans="1:20" ht="12.75">
      <c r="A95" s="151"/>
      <c r="B95" s="154"/>
      <c r="C95" s="154"/>
      <c r="D95" s="154"/>
      <c r="E95" s="153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</row>
    <row r="96" spans="1:20" ht="12.75">
      <c r="A96" s="151"/>
      <c r="B96" s="154"/>
      <c r="C96" s="154"/>
      <c r="D96" s="154"/>
      <c r="E96" s="153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</row>
    <row r="97" spans="1:20" ht="12.75">
      <c r="A97" s="151"/>
      <c r="B97" s="151"/>
      <c r="C97" s="151"/>
      <c r="D97" s="151"/>
      <c r="E97" s="153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</row>
    <row r="98" spans="1:20" ht="12.75">
      <c r="A98" s="151"/>
      <c r="B98" s="151"/>
      <c r="C98" s="151"/>
      <c r="D98" s="151"/>
      <c r="E98" s="153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</row>
    <row r="99" spans="1:20" ht="12.75">
      <c r="A99" s="151"/>
      <c r="B99" s="151"/>
      <c r="C99" s="151"/>
      <c r="D99" s="151"/>
      <c r="E99" s="153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</row>
    <row r="100" spans="1:20" ht="12.75">
      <c r="A100" s="151"/>
      <c r="B100" s="151"/>
      <c r="C100" s="151"/>
      <c r="D100" s="151"/>
      <c r="E100" s="153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</row>
    <row r="101" spans="1:20" ht="12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</row>
    <row r="102" spans="1:20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</row>
    <row r="103" spans="1:20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</row>
    <row r="104" spans="1:20" ht="12.75">
      <c r="A104" s="151"/>
      <c r="B104" s="151"/>
      <c r="C104" s="151"/>
      <c r="D104" s="151"/>
      <c r="E104" s="151"/>
      <c r="F104" s="151"/>
      <c r="G104" s="151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</row>
    <row r="105" spans="1:20" ht="12.75">
      <c r="A105" s="151"/>
      <c r="B105" s="151"/>
      <c r="C105" s="151"/>
      <c r="D105" s="151"/>
      <c r="E105" s="151"/>
      <c r="F105" s="151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</row>
    <row r="106" spans="1:20" ht="12.75">
      <c r="A106" s="151"/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</row>
    <row r="107" spans="1:20" ht="12.75">
      <c r="A107" s="151"/>
      <c r="B107" s="151"/>
      <c r="C107" s="151"/>
      <c r="D107" s="151"/>
      <c r="E107" s="151"/>
      <c r="F107" s="151"/>
      <c r="G107" s="151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</row>
    <row r="108" spans="1:20" ht="12.75">
      <c r="A108" s="151"/>
      <c r="B108" s="151"/>
      <c r="C108" s="151"/>
      <c r="D108" s="151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</row>
    <row r="109" spans="1:20" ht="12.75">
      <c r="A109" s="151"/>
      <c r="B109" s="151"/>
      <c r="C109" s="151"/>
      <c r="D109" s="151"/>
      <c r="E109" s="151"/>
      <c r="F109" s="151"/>
      <c r="G109" s="151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</row>
    <row r="110" spans="1:20" ht="12.75">
      <c r="A110" s="151"/>
      <c r="B110" s="151"/>
      <c r="C110" s="151"/>
      <c r="D110" s="151"/>
      <c r="E110" s="151"/>
      <c r="F110" s="151"/>
      <c r="G110" s="151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</row>
    <row r="111" spans="1:20" ht="12.75">
      <c r="A111" s="151"/>
      <c r="B111" s="151"/>
      <c r="C111" s="151"/>
      <c r="D111" s="151"/>
      <c r="E111" s="151"/>
      <c r="F111" s="151"/>
      <c r="G111" s="151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</row>
    <row r="112" spans="1:20" ht="12.75">
      <c r="A112" s="151"/>
      <c r="B112" s="151"/>
      <c r="C112" s="151"/>
      <c r="D112" s="151"/>
      <c r="E112" s="151"/>
      <c r="F112" s="151"/>
      <c r="G112" s="151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</row>
    <row r="113" spans="1:20" ht="12.75">
      <c r="A113" s="151"/>
      <c r="B113" s="151"/>
      <c r="C113" s="151"/>
      <c r="D113" s="151"/>
      <c r="E113" s="151"/>
      <c r="F113" s="151"/>
      <c r="G113" s="151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</row>
    <row r="114" spans="1:20" ht="12.75">
      <c r="A114" s="151"/>
      <c r="B114" s="151"/>
      <c r="C114" s="151"/>
      <c r="D114" s="151"/>
      <c r="E114" s="151"/>
      <c r="F114" s="151"/>
      <c r="G114" s="151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</row>
    <row r="115" spans="1:20" ht="12.75">
      <c r="A115" s="151"/>
      <c r="B115" s="151"/>
      <c r="C115" s="151"/>
      <c r="D115" s="151"/>
      <c r="E115" s="151"/>
      <c r="F115" s="151"/>
      <c r="G115" s="151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</row>
    <row r="116" spans="1:20" ht="12.75">
      <c r="A116" s="151"/>
      <c r="B116" s="151"/>
      <c r="C116" s="151"/>
      <c r="D116" s="151"/>
      <c r="E116" s="151"/>
      <c r="F116" s="151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</row>
    <row r="117" spans="1:20" ht="12.75">
      <c r="A117" s="151"/>
      <c r="B117" s="151"/>
      <c r="C117" s="151"/>
      <c r="D117" s="151"/>
      <c r="E117" s="151"/>
      <c r="F117" s="151"/>
      <c r="G117" s="151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</row>
    <row r="118" spans="1:20" ht="12.75">
      <c r="A118" s="151"/>
      <c r="B118" s="151"/>
      <c r="C118" s="151"/>
      <c r="D118" s="151"/>
      <c r="E118" s="151"/>
      <c r="F118" s="151"/>
      <c r="G118" s="151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</row>
    <row r="119" spans="1:20" ht="12.75">
      <c r="A119" s="151"/>
      <c r="B119" s="151"/>
      <c r="C119" s="151"/>
      <c r="D119" s="151"/>
      <c r="E119" s="151"/>
      <c r="F119" s="151"/>
      <c r="G119" s="151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</row>
    <row r="120" spans="1:20" ht="12.75">
      <c r="A120" s="151"/>
      <c r="B120" s="151"/>
      <c r="C120" s="151"/>
      <c r="D120" s="151"/>
      <c r="E120" s="151"/>
      <c r="F120" s="151"/>
      <c r="G120" s="151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</row>
    <row r="121" spans="1:20" ht="12.75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</row>
    <row r="122" spans="1:20" ht="12.75">
      <c r="A122" s="151"/>
      <c r="B122" s="151"/>
      <c r="C122" s="151"/>
      <c r="D122" s="151"/>
      <c r="E122" s="151"/>
      <c r="F122" s="151"/>
      <c r="G122" s="151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</row>
    <row r="123" spans="1:20" ht="12.75">
      <c r="A123" s="151"/>
      <c r="B123" s="151"/>
      <c r="C123" s="151"/>
      <c r="D123" s="151"/>
      <c r="E123" s="151"/>
      <c r="F123" s="151"/>
      <c r="G123" s="151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</row>
    <row r="124" spans="1:20" ht="12.75">
      <c r="A124" s="151"/>
      <c r="B124" s="151"/>
      <c r="C124" s="151"/>
      <c r="D124" s="151"/>
      <c r="E124" s="151"/>
      <c r="F124" s="151"/>
      <c r="G124" s="151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</row>
    <row r="125" spans="1:20" ht="12.75">
      <c r="A125" s="151"/>
      <c r="B125" s="151"/>
      <c r="C125" s="151"/>
      <c r="D125" s="151"/>
      <c r="E125" s="151"/>
      <c r="F125" s="151"/>
      <c r="G125" s="151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</row>
    <row r="126" spans="1:20" ht="12.75">
      <c r="A126" s="151"/>
      <c r="B126" s="151"/>
      <c r="C126" s="151"/>
      <c r="D126" s="151"/>
      <c r="E126" s="151"/>
      <c r="F126" s="151"/>
      <c r="G126" s="151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</row>
    <row r="127" spans="1:20" ht="12.75">
      <c r="A127" s="151"/>
      <c r="B127" s="151"/>
      <c r="C127" s="151"/>
      <c r="D127" s="151"/>
      <c r="E127" s="151"/>
      <c r="F127" s="151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</row>
    <row r="128" spans="1:20" ht="12.75">
      <c r="A128" s="151"/>
      <c r="B128" s="151"/>
      <c r="C128" s="151"/>
      <c r="D128" s="151"/>
      <c r="E128" s="151"/>
      <c r="F128" s="151"/>
      <c r="G128" s="151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</row>
    <row r="129" spans="1:20" ht="12.75">
      <c r="A129" s="151"/>
      <c r="B129" s="151"/>
      <c r="C129" s="151"/>
      <c r="D129" s="151"/>
      <c r="E129" s="151"/>
      <c r="F129" s="151"/>
      <c r="G129" s="151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</row>
    <row r="130" spans="1:20" ht="12.75">
      <c r="A130" s="151"/>
      <c r="B130" s="151"/>
      <c r="C130" s="151"/>
      <c r="D130" s="151"/>
      <c r="E130" s="151"/>
      <c r="F130" s="151"/>
      <c r="G130" s="151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</row>
    <row r="131" spans="1:20" ht="12.75">
      <c r="A131" s="151"/>
      <c r="B131" s="151"/>
      <c r="C131" s="151"/>
      <c r="D131" s="151"/>
      <c r="E131" s="151"/>
      <c r="F131" s="151"/>
      <c r="G131" s="151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</row>
    <row r="132" spans="1:20" ht="12.75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</row>
    <row r="133" spans="1:20" ht="12.75">
      <c r="A133" s="151"/>
      <c r="B133" s="151"/>
      <c r="C133" s="151"/>
      <c r="D133" s="151"/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</row>
    <row r="134" spans="1:20" ht="12.75">
      <c r="A134" s="151"/>
      <c r="B134" s="151"/>
      <c r="C134" s="151"/>
      <c r="D134" s="151"/>
      <c r="E134" s="151"/>
      <c r="F134" s="151"/>
      <c r="G134" s="151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</row>
  </sheetData>
  <sheetProtection/>
  <printOptions gridLines="1" horizontalCentered="1"/>
  <pageMargins left="0.5511811023622047" right="0.5905511811023623" top="0.42" bottom="0.59" header="0.23" footer="0.2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115"/>
  <sheetViews>
    <sheetView zoomScale="75" zoomScaleNormal="75" zoomScalePageLayoutView="0" workbookViewId="0" topLeftCell="A1">
      <selection activeCell="B7" sqref="B7:D17"/>
    </sheetView>
  </sheetViews>
  <sheetFormatPr defaultColWidth="9.00390625" defaultRowHeight="12.75"/>
  <cols>
    <col min="1" max="1" width="7.25390625" style="0" customWidth="1"/>
    <col min="2" max="2" width="18.00390625" style="0" customWidth="1"/>
    <col min="3" max="3" width="4.375" style="0" customWidth="1"/>
    <col min="4" max="4" width="24.125" style="0" customWidth="1"/>
    <col min="5" max="15" width="6.75390625" style="0" customWidth="1"/>
    <col min="16" max="16" width="6.125" style="0" customWidth="1"/>
    <col min="17" max="17" width="7.75390625" style="0" customWidth="1"/>
  </cols>
  <sheetData>
    <row r="1" ht="13.5" thickBot="1">
      <c r="A1" t="s">
        <v>145</v>
      </c>
    </row>
    <row r="2" spans="1:16" ht="16.5" thickBot="1">
      <c r="A2" s="128" t="s">
        <v>174</v>
      </c>
      <c r="B2" s="128"/>
      <c r="C2" s="129"/>
      <c r="D2" s="130"/>
      <c r="E2" s="130"/>
      <c r="L2" s="131" t="s">
        <v>116</v>
      </c>
      <c r="M2" t="s">
        <v>147</v>
      </c>
      <c r="O2" s="218" t="s">
        <v>161</v>
      </c>
      <c r="P2" s="221"/>
    </row>
    <row r="3" spans="1:15" ht="13.5" thickBot="1">
      <c r="A3" s="130" t="s">
        <v>180</v>
      </c>
      <c r="B3" s="130"/>
      <c r="C3" s="132"/>
      <c r="D3" s="130"/>
      <c r="G3" s="132"/>
      <c r="L3" s="134" t="s">
        <v>119</v>
      </c>
      <c r="M3" s="187"/>
      <c r="N3" s="188"/>
      <c r="O3" s="189"/>
    </row>
    <row r="4" spans="1:15" ht="12.75">
      <c r="A4" t="s">
        <v>118</v>
      </c>
      <c r="B4" s="133"/>
      <c r="D4" t="s">
        <v>120</v>
      </c>
      <c r="L4" s="134"/>
      <c r="M4" s="217" t="s">
        <v>196</v>
      </c>
      <c r="N4" s="223"/>
      <c r="O4" s="217"/>
    </row>
    <row r="5" spans="2:12" ht="13.5" thickBot="1">
      <c r="B5" s="130"/>
      <c r="D5" s="130"/>
      <c r="F5" t="s">
        <v>162</v>
      </c>
      <c r="L5" s="134"/>
    </row>
    <row r="6" spans="1:16" ht="25.5">
      <c r="A6" s="190" t="s">
        <v>175</v>
      </c>
      <c r="B6" s="191" t="s">
        <v>21</v>
      </c>
      <c r="C6" s="192" t="s">
        <v>124</v>
      </c>
      <c r="D6" s="203" t="s">
        <v>163</v>
      </c>
      <c r="E6" s="190" t="s">
        <v>164</v>
      </c>
      <c r="F6" s="190" t="s">
        <v>165</v>
      </c>
      <c r="G6" s="190" t="s">
        <v>166</v>
      </c>
      <c r="H6" s="190" t="s">
        <v>167</v>
      </c>
      <c r="I6" s="190" t="s">
        <v>168</v>
      </c>
      <c r="J6" s="190" t="s">
        <v>169</v>
      </c>
      <c r="K6" s="190" t="s">
        <v>170</v>
      </c>
      <c r="L6" s="190" t="s">
        <v>171</v>
      </c>
      <c r="M6" s="190" t="s">
        <v>172</v>
      </c>
      <c r="N6" s="190" t="s">
        <v>173</v>
      </c>
      <c r="O6" s="204" t="s">
        <v>158</v>
      </c>
      <c r="P6" s="205" t="s">
        <v>159</v>
      </c>
    </row>
    <row r="7" spans="1:16" ht="12.75">
      <c r="A7" s="12">
        <v>1</v>
      </c>
      <c r="B7" s="12"/>
      <c r="C7" s="141"/>
      <c r="D7" s="12"/>
      <c r="E7" s="150"/>
      <c r="F7" s="12"/>
      <c r="G7" s="12"/>
      <c r="H7" s="12"/>
      <c r="I7" s="12"/>
      <c r="J7" s="12"/>
      <c r="K7" s="12"/>
      <c r="L7" s="12"/>
      <c r="M7" s="12"/>
      <c r="N7" s="12"/>
      <c r="O7" s="200"/>
      <c r="P7" s="181"/>
    </row>
    <row r="8" spans="1:16" ht="12.75">
      <c r="A8" s="12">
        <v>2</v>
      </c>
      <c r="B8" s="12"/>
      <c r="C8" s="141"/>
      <c r="D8" s="12"/>
      <c r="E8" s="150"/>
      <c r="F8" s="12"/>
      <c r="G8" s="12"/>
      <c r="H8" s="12"/>
      <c r="I8" s="12"/>
      <c r="J8" s="12"/>
      <c r="K8" s="12"/>
      <c r="L8" s="12"/>
      <c r="M8" s="12"/>
      <c r="N8" s="12"/>
      <c r="O8" s="200"/>
      <c r="P8" s="181"/>
    </row>
    <row r="9" spans="1:16" ht="12.75">
      <c r="A9" s="12">
        <v>3</v>
      </c>
      <c r="B9" s="12"/>
      <c r="C9" s="141"/>
      <c r="D9" s="12"/>
      <c r="E9" s="150"/>
      <c r="F9" s="12"/>
      <c r="G9" s="12"/>
      <c r="H9" s="12"/>
      <c r="I9" s="12"/>
      <c r="J9" s="12"/>
      <c r="K9" s="12"/>
      <c r="L9" s="12"/>
      <c r="M9" s="12"/>
      <c r="N9" s="12"/>
      <c r="O9" s="200"/>
      <c r="P9" s="181"/>
    </row>
    <row r="10" spans="1:16" ht="12.75">
      <c r="A10" s="12">
        <v>4</v>
      </c>
      <c r="B10" s="12"/>
      <c r="C10" s="141"/>
      <c r="D10" s="12"/>
      <c r="E10" s="150"/>
      <c r="F10" s="12"/>
      <c r="G10" s="12"/>
      <c r="H10" s="12"/>
      <c r="I10" s="12"/>
      <c r="J10" s="12"/>
      <c r="K10" s="12"/>
      <c r="L10" s="12"/>
      <c r="M10" s="12"/>
      <c r="N10" s="12"/>
      <c r="O10" s="200"/>
      <c r="P10" s="181"/>
    </row>
    <row r="11" spans="1:16" ht="12.75">
      <c r="A11" s="12">
        <v>5</v>
      </c>
      <c r="B11" s="12"/>
      <c r="C11" s="141"/>
      <c r="D11" s="12"/>
      <c r="E11" s="150"/>
      <c r="F11" s="12"/>
      <c r="G11" s="12"/>
      <c r="H11" s="12"/>
      <c r="I11" s="12"/>
      <c r="J11" s="12"/>
      <c r="K11" s="12"/>
      <c r="L11" s="12"/>
      <c r="M11" s="12"/>
      <c r="N11" s="12"/>
      <c r="O11" s="200"/>
      <c r="P11" s="181"/>
    </row>
    <row r="12" spans="1:16" ht="12.75">
      <c r="A12" s="12">
        <v>6</v>
      </c>
      <c r="B12" s="12"/>
      <c r="C12" s="141"/>
      <c r="D12" s="12"/>
      <c r="E12" s="150"/>
      <c r="F12" s="12"/>
      <c r="G12" s="12"/>
      <c r="H12" s="12"/>
      <c r="I12" s="12"/>
      <c r="J12" s="12"/>
      <c r="K12" s="12"/>
      <c r="L12" s="12"/>
      <c r="M12" s="12"/>
      <c r="N12" s="12"/>
      <c r="O12" s="200"/>
      <c r="P12" s="181"/>
    </row>
    <row r="13" spans="1:16" ht="12.75">
      <c r="A13" s="12">
        <v>7</v>
      </c>
      <c r="B13" s="12"/>
      <c r="C13" s="141"/>
      <c r="D13" s="12"/>
      <c r="E13" s="150"/>
      <c r="F13" s="12"/>
      <c r="G13" s="12"/>
      <c r="H13" s="12"/>
      <c r="I13" s="12"/>
      <c r="J13" s="12"/>
      <c r="K13" s="12"/>
      <c r="L13" s="12"/>
      <c r="M13" s="12"/>
      <c r="N13" s="12"/>
      <c r="O13" s="200"/>
      <c r="P13" s="181"/>
    </row>
    <row r="14" spans="1:16" ht="12.75">
      <c r="A14" s="12">
        <v>8</v>
      </c>
      <c r="B14" s="12"/>
      <c r="C14" s="141"/>
      <c r="D14" s="12"/>
      <c r="E14" s="150"/>
      <c r="F14" s="12"/>
      <c r="G14" s="12"/>
      <c r="H14" s="12"/>
      <c r="I14" s="12"/>
      <c r="J14" s="12"/>
      <c r="K14" s="12"/>
      <c r="L14" s="12"/>
      <c r="M14" s="12"/>
      <c r="N14" s="12"/>
      <c r="O14" s="200"/>
      <c r="P14" s="181"/>
    </row>
    <row r="15" spans="1:16" ht="12.75">
      <c r="A15" s="12">
        <v>9</v>
      </c>
      <c r="B15" s="12"/>
      <c r="C15" s="141"/>
      <c r="D15" s="12"/>
      <c r="E15" s="150"/>
      <c r="F15" s="12"/>
      <c r="G15" s="12"/>
      <c r="H15" s="12"/>
      <c r="I15" s="12"/>
      <c r="J15" s="12"/>
      <c r="K15" s="12"/>
      <c r="L15" s="12"/>
      <c r="M15" s="12"/>
      <c r="N15" s="12"/>
      <c r="O15" s="200"/>
      <c r="P15" s="181"/>
    </row>
    <row r="16" spans="1:16" ht="12.75">
      <c r="A16" s="12">
        <v>10</v>
      </c>
      <c r="B16" s="12"/>
      <c r="C16" s="141"/>
      <c r="D16" s="12"/>
      <c r="E16" s="150"/>
      <c r="F16" s="12"/>
      <c r="G16" s="12"/>
      <c r="H16" s="12"/>
      <c r="I16" s="12"/>
      <c r="J16" s="12"/>
      <c r="K16" s="12"/>
      <c r="L16" s="12"/>
      <c r="M16" s="12"/>
      <c r="N16" s="12"/>
      <c r="O16" s="200"/>
      <c r="P16" s="181"/>
    </row>
    <row r="17" spans="1:16" ht="12.75">
      <c r="A17" s="12">
        <v>11</v>
      </c>
      <c r="B17" s="12"/>
      <c r="C17" s="141"/>
      <c r="D17" s="12"/>
      <c r="E17" s="150"/>
      <c r="F17" s="12"/>
      <c r="G17" s="12"/>
      <c r="H17" s="12"/>
      <c r="I17" s="12"/>
      <c r="J17" s="12"/>
      <c r="K17" s="12"/>
      <c r="L17" s="12"/>
      <c r="M17" s="12"/>
      <c r="N17" s="12"/>
      <c r="O17" s="200"/>
      <c r="P17" s="181"/>
    </row>
    <row r="18" spans="1:16" ht="12.75">
      <c r="A18" s="12">
        <v>12</v>
      </c>
      <c r="B18" s="12"/>
      <c r="C18" s="141"/>
      <c r="D18" s="12"/>
      <c r="E18" s="150"/>
      <c r="F18" s="12"/>
      <c r="G18" s="12"/>
      <c r="H18" s="12"/>
      <c r="I18" s="12"/>
      <c r="J18" s="12"/>
      <c r="K18" s="12"/>
      <c r="L18" s="12"/>
      <c r="M18" s="12"/>
      <c r="N18" s="12"/>
      <c r="O18" s="200"/>
      <c r="P18" s="181"/>
    </row>
    <row r="19" spans="1:16" ht="12.75">
      <c r="A19" s="12">
        <v>13</v>
      </c>
      <c r="B19" s="12"/>
      <c r="C19" s="141"/>
      <c r="D19" s="12"/>
      <c r="E19" s="150"/>
      <c r="F19" s="12"/>
      <c r="G19" s="12"/>
      <c r="H19" s="12"/>
      <c r="I19" s="12"/>
      <c r="J19" s="12"/>
      <c r="K19" s="12"/>
      <c r="L19" s="12"/>
      <c r="M19" s="12"/>
      <c r="N19" s="12"/>
      <c r="O19" s="200"/>
      <c r="P19" s="181"/>
    </row>
    <row r="20" spans="1:16" ht="12.75">
      <c r="A20" s="12">
        <v>14</v>
      </c>
      <c r="B20" s="12"/>
      <c r="C20" s="141"/>
      <c r="D20" s="12"/>
      <c r="E20" s="150"/>
      <c r="F20" s="12"/>
      <c r="G20" s="12"/>
      <c r="H20" s="12"/>
      <c r="I20" s="12"/>
      <c r="J20" s="12"/>
      <c r="K20" s="12"/>
      <c r="L20" s="12"/>
      <c r="M20" s="12"/>
      <c r="N20" s="12"/>
      <c r="O20" s="200"/>
      <c r="P20" s="181"/>
    </row>
    <row r="21" spans="1:16" ht="12.75">
      <c r="A21" s="12">
        <v>15</v>
      </c>
      <c r="B21" s="12"/>
      <c r="C21" s="141"/>
      <c r="D21" s="12"/>
      <c r="E21" s="150"/>
      <c r="F21" s="12"/>
      <c r="G21" s="12"/>
      <c r="H21" s="12"/>
      <c r="I21" s="12"/>
      <c r="J21" s="12"/>
      <c r="K21" s="12"/>
      <c r="L21" s="12"/>
      <c r="M21" s="12"/>
      <c r="N21" s="12"/>
      <c r="O21" s="200"/>
      <c r="P21" s="181"/>
    </row>
    <row r="22" spans="1:16" ht="12.75">
      <c r="A22" s="12">
        <v>16</v>
      </c>
      <c r="B22" s="12"/>
      <c r="C22" s="1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200"/>
      <c r="P22" s="181"/>
    </row>
    <row r="23" spans="1:16" ht="12.75">
      <c r="A23" s="12">
        <v>17</v>
      </c>
      <c r="B23" s="12"/>
      <c r="C23" s="141"/>
      <c r="D23" s="12"/>
      <c r="E23" s="150"/>
      <c r="F23" s="12"/>
      <c r="G23" s="12"/>
      <c r="H23" s="12"/>
      <c r="I23" s="12"/>
      <c r="J23" s="12"/>
      <c r="K23" s="12"/>
      <c r="L23" s="12"/>
      <c r="M23" s="12"/>
      <c r="N23" s="12"/>
      <c r="O23" s="200"/>
      <c r="P23" s="181"/>
    </row>
    <row r="24" spans="1:16" ht="12.75">
      <c r="A24" s="12">
        <v>18</v>
      </c>
      <c r="B24" s="12"/>
      <c r="C24" s="141"/>
      <c r="D24" s="12"/>
      <c r="E24" s="150"/>
      <c r="F24" s="12"/>
      <c r="G24" s="12"/>
      <c r="H24" s="12"/>
      <c r="I24" s="12"/>
      <c r="J24" s="12"/>
      <c r="K24" s="12"/>
      <c r="L24" s="12"/>
      <c r="M24" s="12"/>
      <c r="N24" s="12"/>
      <c r="O24" s="200"/>
      <c r="P24" s="181"/>
    </row>
    <row r="25" spans="1:16" ht="12.75">
      <c r="A25" s="12">
        <v>19</v>
      </c>
      <c r="B25" s="12"/>
      <c r="C25" s="141"/>
      <c r="D25" s="12"/>
      <c r="E25" s="150"/>
      <c r="F25" s="12"/>
      <c r="G25" s="12"/>
      <c r="H25" s="12"/>
      <c r="I25" s="12"/>
      <c r="J25" s="12"/>
      <c r="K25" s="12"/>
      <c r="L25" s="12"/>
      <c r="M25" s="12"/>
      <c r="N25" s="12"/>
      <c r="O25" s="200"/>
      <c r="P25" s="181"/>
    </row>
    <row r="26" spans="1:16" ht="12.75">
      <c r="A26" s="12">
        <v>20</v>
      </c>
      <c r="B26" s="12"/>
      <c r="C26" s="141"/>
      <c r="D26" s="12"/>
      <c r="E26" s="150"/>
      <c r="F26" s="12"/>
      <c r="G26" s="12"/>
      <c r="H26" s="12"/>
      <c r="I26" s="12"/>
      <c r="J26" s="12"/>
      <c r="K26" s="12"/>
      <c r="L26" s="12"/>
      <c r="M26" s="12"/>
      <c r="N26" s="12"/>
      <c r="O26" s="200"/>
      <c r="P26" s="181"/>
    </row>
    <row r="27" spans="1:16" ht="12.75">
      <c r="A27" s="12">
        <v>21</v>
      </c>
      <c r="B27" s="12"/>
      <c r="C27" s="141"/>
      <c r="D27" s="12"/>
      <c r="E27" s="150"/>
      <c r="F27" s="12"/>
      <c r="G27" s="12"/>
      <c r="H27" s="12"/>
      <c r="I27" s="12"/>
      <c r="J27" s="12"/>
      <c r="K27" s="12"/>
      <c r="L27" s="12"/>
      <c r="M27" s="12"/>
      <c r="N27" s="12"/>
      <c r="O27" s="200"/>
      <c r="P27" s="181"/>
    </row>
    <row r="28" spans="1:16" ht="12.75">
      <c r="A28" s="12"/>
      <c r="B28" s="141"/>
      <c r="C28" s="141"/>
      <c r="D28" s="141"/>
      <c r="E28" s="150"/>
      <c r="F28" s="12"/>
      <c r="G28" s="12"/>
      <c r="H28" s="12"/>
      <c r="I28" s="12"/>
      <c r="J28" s="12"/>
      <c r="K28" s="12"/>
      <c r="L28" s="12"/>
      <c r="M28" s="12"/>
      <c r="N28" s="12"/>
      <c r="O28" s="200"/>
      <c r="P28" s="181"/>
    </row>
    <row r="29" spans="1:16" ht="12.75">
      <c r="A29" s="12"/>
      <c r="B29" s="141"/>
      <c r="C29" s="141"/>
      <c r="D29" s="141"/>
      <c r="E29" s="150"/>
      <c r="F29" s="12"/>
      <c r="G29" s="12"/>
      <c r="H29" s="12"/>
      <c r="I29" s="12"/>
      <c r="J29" s="12"/>
      <c r="K29" s="12"/>
      <c r="L29" s="12"/>
      <c r="M29" s="12"/>
      <c r="N29" s="12"/>
      <c r="O29" s="200"/>
      <c r="P29" s="181"/>
    </row>
    <row r="30" spans="1:16" ht="12.75">
      <c r="A30" s="12"/>
      <c r="B30" s="141"/>
      <c r="C30" s="141"/>
      <c r="D30" s="141"/>
      <c r="E30" s="150"/>
      <c r="F30" s="12"/>
      <c r="G30" s="12"/>
      <c r="H30" s="12"/>
      <c r="I30" s="12"/>
      <c r="J30" s="12"/>
      <c r="K30" s="12"/>
      <c r="L30" s="12"/>
      <c r="M30" s="12"/>
      <c r="N30" s="12"/>
      <c r="O30" s="200"/>
      <c r="P30" s="181"/>
    </row>
    <row r="31" spans="1:16" ht="13.5" thickBot="1">
      <c r="A31" s="12"/>
      <c r="B31" s="141"/>
      <c r="C31" s="141"/>
      <c r="D31" s="141"/>
      <c r="E31" s="150"/>
      <c r="F31" s="12"/>
      <c r="G31" s="12"/>
      <c r="H31" s="12"/>
      <c r="I31" s="12"/>
      <c r="J31" s="12"/>
      <c r="K31" s="12"/>
      <c r="L31" s="12"/>
      <c r="M31" s="12"/>
      <c r="N31" s="12"/>
      <c r="O31" s="201"/>
      <c r="P31" s="181"/>
    </row>
    <row r="32" ht="12.75">
      <c r="D32" s="206"/>
    </row>
    <row r="33" spans="2:10" ht="12.75">
      <c r="B33" s="155" t="s">
        <v>137</v>
      </c>
      <c r="C33" s="156"/>
      <c r="D33" s="155"/>
      <c r="E33" s="157"/>
      <c r="F33" s="156"/>
      <c r="G33" s="151"/>
      <c r="H33" s="151"/>
      <c r="I33" s="151"/>
      <c r="J33" t="s">
        <v>136</v>
      </c>
    </row>
    <row r="34" spans="2:10" ht="12.75">
      <c r="B34" s="158" t="s">
        <v>140</v>
      </c>
      <c r="C34" s="159"/>
      <c r="D34" s="158"/>
      <c r="E34" s="151"/>
      <c r="F34" s="159"/>
      <c r="G34" s="151"/>
      <c r="H34" s="151"/>
      <c r="I34" s="151"/>
      <c r="J34" s="151"/>
    </row>
    <row r="35" spans="2:10" ht="12.75">
      <c r="B35" s="144" t="s">
        <v>139</v>
      </c>
      <c r="C35" s="160"/>
      <c r="D35" s="144"/>
      <c r="E35" s="161"/>
      <c r="F35" s="160"/>
      <c r="G35" s="151"/>
      <c r="H35" s="151"/>
      <c r="I35" s="151"/>
      <c r="J35" s="144" t="s">
        <v>141</v>
      </c>
    </row>
    <row r="40" spans="1:18" ht="13.5" thickBot="1">
      <c r="A40" t="s">
        <v>145</v>
      </c>
      <c r="Q40" s="151"/>
      <c r="R40" s="151"/>
    </row>
    <row r="41" spans="1:18" ht="16.5" thickBot="1">
      <c r="A41" s="128" t="s">
        <v>174</v>
      </c>
      <c r="B41" s="128"/>
      <c r="C41" s="129"/>
      <c r="D41" s="130"/>
      <c r="E41" s="130"/>
      <c r="L41" s="131" t="s">
        <v>116</v>
      </c>
      <c r="M41" t="s">
        <v>147</v>
      </c>
      <c r="O41" s="232" t="s">
        <v>161</v>
      </c>
      <c r="P41" s="233"/>
      <c r="Q41" s="151"/>
      <c r="R41" s="151"/>
    </row>
    <row r="42" spans="1:18" ht="13.5" thickBot="1">
      <c r="A42" s="130" t="s">
        <v>180</v>
      </c>
      <c r="B42" s="130"/>
      <c r="C42" s="132"/>
      <c r="D42" s="130"/>
      <c r="G42" s="132"/>
      <c r="L42" s="134" t="s">
        <v>119</v>
      </c>
      <c r="M42" s="187"/>
      <c r="N42" s="188"/>
      <c r="O42" s="189"/>
      <c r="Q42" s="151"/>
      <c r="R42" s="151"/>
    </row>
    <row r="43" spans="1:18" ht="12.75">
      <c r="A43" t="s">
        <v>118</v>
      </c>
      <c r="B43" s="133"/>
      <c r="D43" t="s">
        <v>120</v>
      </c>
      <c r="L43" s="134"/>
      <c r="M43" s="230" t="s">
        <v>197</v>
      </c>
      <c r="N43" s="231"/>
      <c r="O43" s="230"/>
      <c r="Q43" s="151"/>
      <c r="R43" s="151"/>
    </row>
    <row r="44" spans="2:18" ht="13.5" thickBot="1">
      <c r="B44" s="130"/>
      <c r="D44" s="130"/>
      <c r="F44" t="s">
        <v>162</v>
      </c>
      <c r="L44" s="134"/>
      <c r="Q44" s="151"/>
      <c r="R44" s="151"/>
    </row>
    <row r="45" spans="1:18" ht="25.5">
      <c r="A45" s="190" t="s">
        <v>175</v>
      </c>
      <c r="B45" s="191" t="s">
        <v>21</v>
      </c>
      <c r="C45" s="192" t="s">
        <v>124</v>
      </c>
      <c r="D45" s="203" t="s">
        <v>163</v>
      </c>
      <c r="E45" s="190" t="s">
        <v>164</v>
      </c>
      <c r="F45" s="190" t="s">
        <v>165</v>
      </c>
      <c r="G45" s="190" t="s">
        <v>166</v>
      </c>
      <c r="H45" s="190" t="s">
        <v>167</v>
      </c>
      <c r="I45" s="190" t="s">
        <v>168</v>
      </c>
      <c r="J45" s="190" t="s">
        <v>169</v>
      </c>
      <c r="K45" s="190" t="s">
        <v>170</v>
      </c>
      <c r="L45" s="190" t="s">
        <v>171</v>
      </c>
      <c r="M45" s="190" t="s">
        <v>172</v>
      </c>
      <c r="N45" s="190" t="s">
        <v>173</v>
      </c>
      <c r="O45" s="204" t="s">
        <v>158</v>
      </c>
      <c r="P45" s="205" t="s">
        <v>159</v>
      </c>
      <c r="Q45" s="202"/>
      <c r="R45" s="151"/>
    </row>
    <row r="46" spans="1:18" ht="12.75">
      <c r="A46" s="12">
        <v>1</v>
      </c>
      <c r="B46" s="12"/>
      <c r="C46" s="141"/>
      <c r="D46" s="160"/>
      <c r="E46" s="150"/>
      <c r="F46" s="12"/>
      <c r="G46" s="12"/>
      <c r="H46" s="12"/>
      <c r="I46" s="12"/>
      <c r="J46" s="12"/>
      <c r="K46" s="12"/>
      <c r="L46" s="12"/>
      <c r="M46" s="12"/>
      <c r="N46" s="12"/>
      <c r="O46" s="200"/>
      <c r="P46" s="181"/>
      <c r="Q46" s="151"/>
      <c r="R46" s="151"/>
    </row>
    <row r="47" spans="1:18" ht="12.75">
      <c r="A47" s="12">
        <v>2</v>
      </c>
      <c r="B47" s="12"/>
      <c r="C47" s="141"/>
      <c r="D47" s="160"/>
      <c r="E47" s="150"/>
      <c r="F47" s="12"/>
      <c r="G47" s="12"/>
      <c r="H47" s="12"/>
      <c r="I47" s="12"/>
      <c r="J47" s="12"/>
      <c r="K47" s="12"/>
      <c r="L47" s="12"/>
      <c r="M47" s="12"/>
      <c r="N47" s="12"/>
      <c r="O47" s="200"/>
      <c r="P47" s="181"/>
      <c r="Q47" s="151"/>
      <c r="R47" s="151"/>
    </row>
    <row r="48" spans="1:18" ht="12.75">
      <c r="A48" s="12">
        <v>3</v>
      </c>
      <c r="B48" s="12"/>
      <c r="C48" s="141"/>
      <c r="D48" s="160"/>
      <c r="E48" s="150"/>
      <c r="F48" s="12"/>
      <c r="G48" s="12"/>
      <c r="H48" s="12"/>
      <c r="I48" s="12"/>
      <c r="J48" s="12"/>
      <c r="K48" s="12"/>
      <c r="L48" s="12"/>
      <c r="M48" s="12"/>
      <c r="N48" s="12"/>
      <c r="O48" s="200"/>
      <c r="P48" s="181"/>
      <c r="Q48" s="151"/>
      <c r="R48" s="151"/>
    </row>
    <row r="49" spans="1:18" ht="12.75">
      <c r="A49" s="12">
        <v>4</v>
      </c>
      <c r="B49" s="12"/>
      <c r="C49" s="141"/>
      <c r="D49" s="160"/>
      <c r="E49" s="150"/>
      <c r="F49" s="12"/>
      <c r="G49" s="12"/>
      <c r="H49" s="12"/>
      <c r="I49" s="12"/>
      <c r="J49" s="12"/>
      <c r="K49" s="12"/>
      <c r="L49" s="12"/>
      <c r="M49" s="12"/>
      <c r="N49" s="12"/>
      <c r="O49" s="200"/>
      <c r="P49" s="181"/>
      <c r="Q49" s="151"/>
      <c r="R49" s="151"/>
    </row>
    <row r="50" spans="1:18" ht="12.75">
      <c r="A50" s="12">
        <v>5</v>
      </c>
      <c r="B50" s="12"/>
      <c r="C50" s="141"/>
      <c r="D50" s="160"/>
      <c r="E50" s="150"/>
      <c r="F50" s="12"/>
      <c r="G50" s="12"/>
      <c r="H50" s="12"/>
      <c r="I50" s="12"/>
      <c r="J50" s="12"/>
      <c r="K50" s="12"/>
      <c r="L50" s="12"/>
      <c r="M50" s="12"/>
      <c r="N50" s="12"/>
      <c r="O50" s="200"/>
      <c r="P50" s="181"/>
      <c r="Q50" s="151"/>
      <c r="R50" s="151"/>
    </row>
    <row r="51" spans="1:18" ht="12.75">
      <c r="A51" s="12">
        <v>6</v>
      </c>
      <c r="B51" s="12"/>
      <c r="C51" s="141"/>
      <c r="D51" s="160"/>
      <c r="E51" s="150"/>
      <c r="F51" s="12"/>
      <c r="G51" s="12"/>
      <c r="H51" s="12"/>
      <c r="I51" s="12"/>
      <c r="J51" s="12"/>
      <c r="K51" s="12"/>
      <c r="L51" s="12"/>
      <c r="M51" s="12"/>
      <c r="N51" s="12"/>
      <c r="O51" s="200"/>
      <c r="P51" s="181"/>
      <c r="Q51" s="151"/>
      <c r="R51" s="151"/>
    </row>
    <row r="52" spans="1:19" ht="12.75">
      <c r="A52" s="12">
        <v>7</v>
      </c>
      <c r="B52" s="12"/>
      <c r="C52" s="141"/>
      <c r="D52" s="160"/>
      <c r="E52" s="150"/>
      <c r="F52" s="12"/>
      <c r="G52" s="12"/>
      <c r="H52" s="12"/>
      <c r="I52" s="12"/>
      <c r="J52" s="12"/>
      <c r="K52" s="12"/>
      <c r="L52" s="12"/>
      <c r="M52" s="12"/>
      <c r="N52" s="12"/>
      <c r="O52" s="200"/>
      <c r="P52" s="181"/>
      <c r="Q52" s="151"/>
      <c r="R52" s="151"/>
      <c r="S52" s="151"/>
    </row>
    <row r="53" spans="1:19" ht="12.75">
      <c r="A53" s="12">
        <v>8</v>
      </c>
      <c r="B53" s="12"/>
      <c r="C53" s="141"/>
      <c r="D53" s="160"/>
      <c r="E53" s="150"/>
      <c r="F53" s="12"/>
      <c r="G53" s="12"/>
      <c r="H53" s="12"/>
      <c r="I53" s="12"/>
      <c r="J53" s="12"/>
      <c r="K53" s="12"/>
      <c r="L53" s="12"/>
      <c r="M53" s="12"/>
      <c r="N53" s="12"/>
      <c r="O53" s="200"/>
      <c r="P53" s="181"/>
      <c r="Q53" s="151"/>
      <c r="R53" s="151"/>
      <c r="S53" s="151"/>
    </row>
    <row r="54" spans="1:19" ht="12.75">
      <c r="A54" s="12">
        <v>9</v>
      </c>
      <c r="B54" s="12"/>
      <c r="C54" s="141"/>
      <c r="D54" s="160"/>
      <c r="E54" s="150"/>
      <c r="F54" s="12"/>
      <c r="G54" s="12"/>
      <c r="H54" s="12"/>
      <c r="I54" s="12"/>
      <c r="J54" s="12"/>
      <c r="K54" s="12"/>
      <c r="L54" s="12"/>
      <c r="M54" s="12"/>
      <c r="N54" s="12"/>
      <c r="O54" s="200"/>
      <c r="P54" s="181"/>
      <c r="Q54" s="151"/>
      <c r="R54" s="151"/>
      <c r="S54" s="151"/>
    </row>
    <row r="55" spans="1:19" ht="12.75">
      <c r="A55" s="12">
        <v>10</v>
      </c>
      <c r="B55" s="12"/>
      <c r="C55" s="141"/>
      <c r="D55" s="160"/>
      <c r="E55" s="150"/>
      <c r="F55" s="12"/>
      <c r="G55" s="12"/>
      <c r="H55" s="12"/>
      <c r="I55" s="12"/>
      <c r="J55" s="12"/>
      <c r="K55" s="12"/>
      <c r="L55" s="12"/>
      <c r="M55" s="12"/>
      <c r="N55" s="12"/>
      <c r="O55" s="200"/>
      <c r="P55" s="181"/>
      <c r="Q55" s="151"/>
      <c r="R55" s="151"/>
      <c r="S55" s="151"/>
    </row>
    <row r="56" spans="1:19" ht="12.75">
      <c r="A56" s="12">
        <v>11</v>
      </c>
      <c r="B56" s="12"/>
      <c r="C56" s="141"/>
      <c r="D56" s="160"/>
      <c r="E56" s="150"/>
      <c r="F56" s="12"/>
      <c r="G56" s="12"/>
      <c r="H56" s="12"/>
      <c r="I56" s="12"/>
      <c r="J56" s="12"/>
      <c r="K56" s="12"/>
      <c r="L56" s="12"/>
      <c r="M56" s="12"/>
      <c r="N56" s="12"/>
      <c r="O56" s="200"/>
      <c r="P56" s="181"/>
      <c r="Q56" s="151"/>
      <c r="R56" s="151"/>
      <c r="S56" s="151"/>
    </row>
    <row r="57" spans="1:19" ht="12.75">
      <c r="A57" s="12">
        <v>12</v>
      </c>
      <c r="B57" s="12"/>
      <c r="C57" s="141"/>
      <c r="D57" s="160"/>
      <c r="E57" s="150"/>
      <c r="F57" s="12"/>
      <c r="G57" s="12"/>
      <c r="H57" s="12"/>
      <c r="I57" s="12"/>
      <c r="J57" s="12"/>
      <c r="K57" s="12"/>
      <c r="L57" s="12"/>
      <c r="M57" s="12"/>
      <c r="N57" s="12"/>
      <c r="O57" s="200"/>
      <c r="P57" s="181"/>
      <c r="Q57" s="151"/>
      <c r="R57" s="151"/>
      <c r="S57" s="151"/>
    </row>
    <row r="58" spans="1:19" ht="12.75">
      <c r="A58" s="12">
        <v>13</v>
      </c>
      <c r="B58" s="12"/>
      <c r="C58" s="141"/>
      <c r="D58" s="160"/>
      <c r="E58" s="150"/>
      <c r="F58" s="12"/>
      <c r="G58" s="12"/>
      <c r="H58" s="12"/>
      <c r="I58" s="12"/>
      <c r="J58" s="12"/>
      <c r="K58" s="12"/>
      <c r="L58" s="12"/>
      <c r="M58" s="12"/>
      <c r="N58" s="12"/>
      <c r="O58" s="200"/>
      <c r="P58" s="181"/>
      <c r="Q58" s="151"/>
      <c r="R58" s="151"/>
      <c r="S58" s="151"/>
    </row>
    <row r="59" spans="1:19" ht="12.75">
      <c r="A59" s="12">
        <v>14</v>
      </c>
      <c r="B59" s="12"/>
      <c r="C59" s="141"/>
      <c r="D59" s="160"/>
      <c r="E59" s="150"/>
      <c r="F59" s="12"/>
      <c r="G59" s="12"/>
      <c r="H59" s="12"/>
      <c r="I59" s="12"/>
      <c r="J59" s="12"/>
      <c r="K59" s="12"/>
      <c r="L59" s="12"/>
      <c r="M59" s="12"/>
      <c r="N59" s="12"/>
      <c r="O59" s="200"/>
      <c r="P59" s="181"/>
      <c r="Q59" s="151"/>
      <c r="R59" s="151"/>
      <c r="S59" s="151"/>
    </row>
    <row r="60" spans="1:19" ht="12.75">
      <c r="A60" s="12">
        <v>15</v>
      </c>
      <c r="B60" s="12"/>
      <c r="C60" s="141"/>
      <c r="D60" s="12"/>
      <c r="E60" s="150"/>
      <c r="F60" s="12"/>
      <c r="G60" s="12"/>
      <c r="H60" s="12"/>
      <c r="I60" s="12"/>
      <c r="J60" s="12"/>
      <c r="K60" s="12"/>
      <c r="L60" s="12"/>
      <c r="M60" s="12"/>
      <c r="N60" s="12"/>
      <c r="O60" s="200"/>
      <c r="P60" s="181"/>
      <c r="Q60" s="151"/>
      <c r="R60" s="151"/>
      <c r="S60" s="151"/>
    </row>
    <row r="61" spans="1:19" ht="12.75">
      <c r="A61" s="12">
        <v>16</v>
      </c>
      <c r="B61" s="12"/>
      <c r="C61" s="141"/>
      <c r="D61" s="12"/>
      <c r="E61" s="150"/>
      <c r="F61" s="12"/>
      <c r="G61" s="12"/>
      <c r="H61" s="12"/>
      <c r="I61" s="12"/>
      <c r="J61" s="12"/>
      <c r="K61" s="12"/>
      <c r="L61" s="12"/>
      <c r="M61" s="12"/>
      <c r="N61" s="12"/>
      <c r="O61" s="200"/>
      <c r="P61" s="181"/>
      <c r="Q61" s="151"/>
      <c r="R61" s="151"/>
      <c r="S61" s="151"/>
    </row>
    <row r="62" spans="1:19" ht="12.75">
      <c r="A62" s="12">
        <v>17</v>
      </c>
      <c r="B62" s="12"/>
      <c r="C62" s="141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200"/>
      <c r="P62" s="181"/>
      <c r="Q62" s="151"/>
      <c r="R62" s="151"/>
      <c r="S62" s="151"/>
    </row>
    <row r="63" spans="1:19" ht="12.75">
      <c r="A63" s="12">
        <v>18</v>
      </c>
      <c r="B63" s="12"/>
      <c r="C63" s="141"/>
      <c r="D63" s="12"/>
      <c r="E63" s="150"/>
      <c r="F63" s="12"/>
      <c r="G63" s="12"/>
      <c r="H63" s="12"/>
      <c r="I63" s="12"/>
      <c r="J63" s="12"/>
      <c r="K63" s="12"/>
      <c r="L63" s="12"/>
      <c r="M63" s="12"/>
      <c r="N63" s="12"/>
      <c r="O63" s="200"/>
      <c r="P63" s="181"/>
      <c r="Q63" s="151"/>
      <c r="R63" s="151"/>
      <c r="S63" s="151"/>
    </row>
    <row r="64" spans="1:19" ht="12.75">
      <c r="A64" s="12">
        <v>19</v>
      </c>
      <c r="B64" s="12"/>
      <c r="C64" s="141"/>
      <c r="D64" s="12"/>
      <c r="E64" s="150"/>
      <c r="F64" s="12"/>
      <c r="G64" s="12"/>
      <c r="H64" s="12"/>
      <c r="I64" s="12"/>
      <c r="J64" s="12"/>
      <c r="K64" s="12"/>
      <c r="L64" s="12"/>
      <c r="M64" s="12"/>
      <c r="N64" s="12"/>
      <c r="O64" s="200"/>
      <c r="P64" s="181"/>
      <c r="Q64" s="151"/>
      <c r="R64" s="151"/>
      <c r="S64" s="151"/>
    </row>
    <row r="65" spans="1:19" ht="12.75">
      <c r="A65" s="12">
        <v>20</v>
      </c>
      <c r="B65" s="12"/>
      <c r="C65" s="141"/>
      <c r="D65" s="12"/>
      <c r="E65" s="150"/>
      <c r="F65" s="12"/>
      <c r="G65" s="12"/>
      <c r="H65" s="12"/>
      <c r="I65" s="12"/>
      <c r="J65" s="12"/>
      <c r="K65" s="12"/>
      <c r="L65" s="12"/>
      <c r="M65" s="12"/>
      <c r="N65" s="12"/>
      <c r="O65" s="200"/>
      <c r="P65" s="181"/>
      <c r="Q65" s="151"/>
      <c r="R65" s="151"/>
      <c r="S65" s="151"/>
    </row>
    <row r="66" spans="1:19" ht="12.75">
      <c r="A66" s="12">
        <v>21</v>
      </c>
      <c r="B66" s="12"/>
      <c r="C66" s="141"/>
      <c r="D66" s="12"/>
      <c r="E66" s="150"/>
      <c r="F66" s="12"/>
      <c r="G66" s="12"/>
      <c r="H66" s="12"/>
      <c r="I66" s="12"/>
      <c r="J66" s="12"/>
      <c r="K66" s="12"/>
      <c r="L66" s="12"/>
      <c r="M66" s="12"/>
      <c r="N66" s="12"/>
      <c r="O66" s="200"/>
      <c r="P66" s="181"/>
      <c r="Q66" s="151"/>
      <c r="R66" s="151"/>
      <c r="S66" s="151"/>
    </row>
    <row r="67" spans="1:19" ht="12.75">
      <c r="A67" s="12">
        <v>22</v>
      </c>
      <c r="B67" s="12"/>
      <c r="C67" s="141"/>
      <c r="D67" s="12"/>
      <c r="E67" s="150"/>
      <c r="F67" s="12"/>
      <c r="G67" s="12"/>
      <c r="H67" s="12"/>
      <c r="I67" s="12"/>
      <c r="J67" s="12"/>
      <c r="K67" s="12"/>
      <c r="L67" s="12"/>
      <c r="M67" s="12"/>
      <c r="N67" s="12"/>
      <c r="O67" s="200"/>
      <c r="P67" s="181"/>
      <c r="Q67" s="151"/>
      <c r="R67" s="151"/>
      <c r="S67" s="151"/>
    </row>
    <row r="68" spans="1:19" ht="12.75">
      <c r="A68" s="12">
        <v>23</v>
      </c>
      <c r="B68" s="12"/>
      <c r="C68" s="141"/>
      <c r="D68" s="12"/>
      <c r="E68" s="150"/>
      <c r="F68" s="12"/>
      <c r="G68" s="12"/>
      <c r="H68" s="12"/>
      <c r="I68" s="12"/>
      <c r="J68" s="12"/>
      <c r="K68" s="12"/>
      <c r="L68" s="12"/>
      <c r="M68" s="12"/>
      <c r="N68" s="12"/>
      <c r="O68" s="200"/>
      <c r="P68" s="181"/>
      <c r="Q68" s="151"/>
      <c r="R68" s="151"/>
      <c r="S68" s="151"/>
    </row>
    <row r="69" spans="1:19" ht="12.75">
      <c r="A69" s="12"/>
      <c r="B69" s="141"/>
      <c r="C69" s="141"/>
      <c r="D69" s="141"/>
      <c r="E69" s="150"/>
      <c r="F69" s="12"/>
      <c r="G69" s="12"/>
      <c r="H69" s="12"/>
      <c r="I69" s="12"/>
      <c r="J69" s="12"/>
      <c r="K69" s="12"/>
      <c r="L69" s="12"/>
      <c r="M69" s="12"/>
      <c r="N69" s="12"/>
      <c r="O69" s="200"/>
      <c r="P69" s="181"/>
      <c r="Q69" s="151"/>
      <c r="R69" s="151"/>
      <c r="S69" s="151"/>
    </row>
    <row r="70" spans="1:19" ht="12.75">
      <c r="A70" s="12"/>
      <c r="B70" s="141"/>
      <c r="C70" s="141"/>
      <c r="D70" s="141"/>
      <c r="E70" s="150"/>
      <c r="F70" s="12"/>
      <c r="G70" s="12"/>
      <c r="H70" s="12"/>
      <c r="I70" s="12"/>
      <c r="J70" s="12"/>
      <c r="K70" s="12"/>
      <c r="L70" s="12"/>
      <c r="M70" s="12"/>
      <c r="N70" s="12"/>
      <c r="O70" s="200"/>
      <c r="P70" s="181"/>
      <c r="Q70" s="151"/>
      <c r="R70" s="151"/>
      <c r="S70" s="151"/>
    </row>
    <row r="71" spans="1:19" ht="12.75">
      <c r="A71" s="12"/>
      <c r="B71" s="141"/>
      <c r="C71" s="141"/>
      <c r="D71" s="141"/>
      <c r="E71" s="150"/>
      <c r="F71" s="12"/>
      <c r="G71" s="12"/>
      <c r="H71" s="12"/>
      <c r="I71" s="12"/>
      <c r="J71" s="12"/>
      <c r="K71" s="12"/>
      <c r="L71" s="12"/>
      <c r="M71" s="12"/>
      <c r="N71" s="12"/>
      <c r="O71" s="200"/>
      <c r="P71" s="181"/>
      <c r="Q71" s="151"/>
      <c r="R71" s="151"/>
      <c r="S71" s="151"/>
    </row>
    <row r="72" spans="1:19" ht="13.5" thickBot="1">
      <c r="A72" s="12"/>
      <c r="B72" s="141"/>
      <c r="C72" s="141"/>
      <c r="D72" s="141"/>
      <c r="E72" s="150"/>
      <c r="F72" s="12"/>
      <c r="G72" s="12"/>
      <c r="H72" s="12"/>
      <c r="I72" s="12"/>
      <c r="J72" s="12"/>
      <c r="K72" s="12"/>
      <c r="L72" s="12"/>
      <c r="M72" s="12"/>
      <c r="N72" s="12"/>
      <c r="O72" s="201"/>
      <c r="P72" s="181"/>
      <c r="Q72" s="151"/>
      <c r="R72" s="151"/>
      <c r="S72" s="151"/>
    </row>
    <row r="73" spans="4:19" ht="12.75">
      <c r="D73" s="206"/>
      <c r="Q73" s="151"/>
      <c r="R73" s="151"/>
      <c r="S73" s="151"/>
    </row>
    <row r="74" spans="2:19" ht="12.75">
      <c r="B74" s="155" t="s">
        <v>137</v>
      </c>
      <c r="C74" s="156"/>
      <c r="D74" s="155"/>
      <c r="E74" s="157"/>
      <c r="F74" s="156"/>
      <c r="G74" s="151"/>
      <c r="H74" s="151"/>
      <c r="I74" s="151"/>
      <c r="J74" t="s">
        <v>136</v>
      </c>
      <c r="Q74" s="151"/>
      <c r="R74" s="151"/>
      <c r="S74" s="151"/>
    </row>
    <row r="75" spans="2:19" ht="12.75">
      <c r="B75" s="158" t="s">
        <v>140</v>
      </c>
      <c r="C75" s="159"/>
      <c r="D75" s="158"/>
      <c r="E75" s="151"/>
      <c r="F75" s="159"/>
      <c r="G75" s="151"/>
      <c r="H75" s="151"/>
      <c r="I75" s="151"/>
      <c r="J75" s="151"/>
      <c r="Q75" s="151"/>
      <c r="R75" s="151"/>
      <c r="S75" s="151"/>
    </row>
    <row r="76" spans="2:19" ht="12.75">
      <c r="B76" s="144" t="s">
        <v>139</v>
      </c>
      <c r="C76" s="160"/>
      <c r="D76" s="144"/>
      <c r="E76" s="161"/>
      <c r="F76" s="160"/>
      <c r="G76" s="151"/>
      <c r="H76" s="151"/>
      <c r="I76" s="151"/>
      <c r="J76" s="144" t="s">
        <v>141</v>
      </c>
      <c r="Q76" s="151"/>
      <c r="R76" s="151"/>
      <c r="S76" s="151"/>
    </row>
    <row r="77" spans="1:19" ht="12.75">
      <c r="A77" s="151"/>
      <c r="B77" s="154"/>
      <c r="C77" s="154"/>
      <c r="D77" s="154"/>
      <c r="E77" s="153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</row>
    <row r="78" spans="1:19" ht="12.75">
      <c r="A78" s="151"/>
      <c r="B78" s="154"/>
      <c r="C78" s="154"/>
      <c r="D78" s="154"/>
      <c r="E78" s="153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</row>
    <row r="79" spans="1:19" ht="12.75">
      <c r="A79" s="151"/>
      <c r="B79" s="154"/>
      <c r="C79" s="154"/>
      <c r="D79" s="154"/>
      <c r="E79" s="153"/>
      <c r="F79" s="151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</row>
    <row r="80" spans="1:19" ht="12.75">
      <c r="A80" s="151"/>
      <c r="B80" s="154"/>
      <c r="C80" s="154"/>
      <c r="D80" s="154"/>
      <c r="E80" s="153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</row>
    <row r="81" spans="1:19" ht="12.75">
      <c r="A81" s="151"/>
      <c r="B81" s="154"/>
      <c r="C81" s="154"/>
      <c r="D81" s="154"/>
      <c r="E81" s="153"/>
      <c r="F81" s="151"/>
      <c r="G81" s="151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</row>
    <row r="82" spans="1:19" ht="12.75">
      <c r="A82" s="151"/>
      <c r="B82" s="154"/>
      <c r="C82" s="154"/>
      <c r="D82" s="154"/>
      <c r="E82" s="153"/>
      <c r="F82" s="151"/>
      <c r="G82" s="151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</row>
    <row r="83" spans="1:19" ht="12.75">
      <c r="A83" s="151"/>
      <c r="B83" s="154"/>
      <c r="C83" s="154"/>
      <c r="D83" s="154"/>
      <c r="E83" s="153"/>
      <c r="F83" s="151"/>
      <c r="G83" s="151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</row>
    <row r="84" spans="1:19" ht="12.75">
      <c r="A84" s="151"/>
      <c r="B84" s="154"/>
      <c r="C84" s="154"/>
      <c r="D84" s="154"/>
      <c r="E84" s="153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</row>
    <row r="85" spans="1:19" ht="12.75">
      <c r="A85" s="151"/>
      <c r="B85" s="154"/>
      <c r="C85" s="154"/>
      <c r="D85" s="154"/>
      <c r="E85" s="153"/>
      <c r="F85" s="151"/>
      <c r="G85" s="151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</row>
    <row r="86" spans="1:19" ht="12.75">
      <c r="A86" s="151"/>
      <c r="B86" s="154"/>
      <c r="C86" s="154"/>
      <c r="D86" s="154"/>
      <c r="E86" s="153"/>
      <c r="F86" s="151"/>
      <c r="G86" s="151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</row>
    <row r="87" spans="1:19" ht="12.75">
      <c r="A87" s="151"/>
      <c r="B87" s="154"/>
      <c r="C87" s="154"/>
      <c r="D87" s="154"/>
      <c r="E87" s="153"/>
      <c r="F87" s="151"/>
      <c r="G87" s="151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</row>
    <row r="88" spans="1:19" ht="12.75">
      <c r="A88" s="151"/>
      <c r="B88" s="154"/>
      <c r="C88" s="154"/>
      <c r="D88" s="154"/>
      <c r="E88" s="153"/>
      <c r="F88" s="151"/>
      <c r="G88" s="151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</row>
    <row r="89" spans="1:19" ht="12.75">
      <c r="A89" s="151"/>
      <c r="B89" s="154"/>
      <c r="C89" s="154"/>
      <c r="D89" s="154"/>
      <c r="E89" s="153"/>
      <c r="F89" s="151"/>
      <c r="G89" s="151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</row>
    <row r="90" spans="1:19" ht="12.75">
      <c r="A90" s="151"/>
      <c r="B90" s="151"/>
      <c r="C90" s="151"/>
      <c r="D90" s="154"/>
      <c r="E90" s="151"/>
      <c r="F90" s="151"/>
      <c r="G90" s="151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</row>
    <row r="91" spans="1:19" ht="12.75">
      <c r="A91" s="151"/>
      <c r="B91" s="151"/>
      <c r="C91" s="151"/>
      <c r="D91" s="154"/>
      <c r="E91" s="151"/>
      <c r="F91" s="151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</row>
    <row r="92" spans="1:19" ht="12.75">
      <c r="A92" s="151"/>
      <c r="B92" s="151"/>
      <c r="C92" s="151"/>
      <c r="D92" s="151"/>
      <c r="E92" s="151"/>
      <c r="F92" s="151"/>
      <c r="G92" s="151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</row>
    <row r="93" spans="1:19" ht="12.75">
      <c r="A93" s="151"/>
      <c r="B93" s="151"/>
      <c r="C93" s="151"/>
      <c r="D93" s="151"/>
      <c r="E93" s="151"/>
      <c r="F93" s="151"/>
      <c r="G93" s="151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</row>
    <row r="94" spans="1:19" ht="12.75">
      <c r="A94" s="151"/>
      <c r="B94" s="151"/>
      <c r="C94" s="151"/>
      <c r="D94" s="151"/>
      <c r="E94" s="151"/>
      <c r="F94" s="151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</row>
    <row r="95" spans="1:19" ht="12.75">
      <c r="A95" s="151"/>
      <c r="B95" s="151"/>
      <c r="C95" s="151"/>
      <c r="D95" s="151"/>
      <c r="E95" s="151"/>
      <c r="F95" s="151"/>
      <c r="G95" s="151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</row>
    <row r="96" spans="1:19" ht="12.75">
      <c r="A96" s="151"/>
      <c r="B96" s="151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</row>
    <row r="97" spans="1:19" ht="12.75">
      <c r="A97" s="151"/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2.75">
      <c r="A98" s="151"/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</row>
    <row r="99" spans="1:19" ht="12.75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</row>
    <row r="100" spans="1:19" ht="12.75">
      <c r="A100" s="151"/>
      <c r="B100" s="151"/>
      <c r="C100" s="151"/>
      <c r="D100" s="151"/>
      <c r="E100" s="151"/>
      <c r="F100" s="151"/>
      <c r="G100" s="151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</row>
    <row r="101" spans="1:19" ht="12.75">
      <c r="A101" s="151"/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</row>
    <row r="102" spans="1:19" ht="12.75">
      <c r="A102" s="151"/>
      <c r="B102" s="151"/>
      <c r="C102" s="151"/>
      <c r="D102" s="151"/>
      <c r="E102" s="151"/>
      <c r="F102" s="151"/>
      <c r="G102" s="151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</row>
    <row r="103" spans="1:19" ht="12.75">
      <c r="A103" s="151"/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</row>
    <row r="104" ht="12.75">
      <c r="S104" s="151"/>
    </row>
    <row r="105" ht="12.75">
      <c r="S105" s="151"/>
    </row>
    <row r="106" ht="12.75">
      <c r="S106" s="151"/>
    </row>
    <row r="107" ht="12.75">
      <c r="S107" s="151"/>
    </row>
    <row r="108" ht="12.75">
      <c r="S108" s="151"/>
    </row>
    <row r="109" ht="12.75">
      <c r="S109" s="151"/>
    </row>
    <row r="110" ht="12.75">
      <c r="S110" s="151"/>
    </row>
    <row r="111" ht="12.75">
      <c r="S111" s="151"/>
    </row>
    <row r="112" ht="12.75">
      <c r="S112" s="151"/>
    </row>
    <row r="113" ht="12.75">
      <c r="S113" s="151"/>
    </row>
    <row r="114" ht="12.75">
      <c r="S114" s="151"/>
    </row>
    <row r="115" ht="12.75">
      <c r="S115" s="151"/>
    </row>
  </sheetData>
  <sheetProtection/>
  <printOptions gridLines="1" horizontalCentered="1"/>
  <pageMargins left="0.5511811023622047" right="0.5905511811023623" top="0.43" bottom="0.49" header="0.23" footer="0.32"/>
  <pageSetup horizontalDpi="360" verticalDpi="36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Psajdl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Psajdl</dc:creator>
  <cp:keywords/>
  <dc:description/>
  <cp:lastModifiedBy>Marie Pajmová</cp:lastModifiedBy>
  <cp:lastPrinted>2018-09-26T10:53:13Z</cp:lastPrinted>
  <dcterms:created xsi:type="dcterms:W3CDTF">2001-05-15T08:32:41Z</dcterms:created>
  <dcterms:modified xsi:type="dcterms:W3CDTF">2018-10-10T09:27:10Z</dcterms:modified>
  <cp:category/>
  <cp:version/>
  <cp:contentType/>
  <cp:contentStatus/>
</cp:coreProperties>
</file>